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k.DeBoer\Desktop\"/>
    </mc:Choice>
  </mc:AlternateContent>
  <workbookProtection workbookAlgorithmName="SHA-512" workbookHashValue="Qp0ZeYbQlAxyKKMvsGZH5SPtBSN+Z7OtZy98B/LZzBM50fDVsWKUCFLktyRD1Enq98P3M4Mxyhu+c2+qmBe5fA==" workbookSaltValue="UYwJgwIEkAlA3R9fKrNe/g==" workbookSpinCount="100000" lockStructure="1"/>
  <bookViews>
    <workbookView xWindow="0" yWindow="0" windowWidth="23040" windowHeight="9195"/>
  </bookViews>
  <sheets>
    <sheet name="Summer Savings" sheetId="3" r:id="rId1"/>
    <sheet name="Calc" sheetId="1" state="hidden" r:id="rId2"/>
    <sheet name="Deductions" sheetId="9" state="hidden" r:id="rId3"/>
    <sheet name="Rates" sheetId="8" state="hidden" r:id="rId4"/>
    <sheet name="Schedules" sheetId="4" state="hidden" r:id="rId5"/>
    <sheet name="Calenders" sheetId="6"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6" l="1"/>
  <c r="F48" i="3" l="1"/>
  <c r="G37" i="3"/>
  <c r="G38" i="3"/>
  <c r="G39" i="3"/>
  <c r="G41" i="3"/>
  <c r="G43" i="3"/>
  <c r="G45" i="3"/>
  <c r="G46" i="3"/>
  <c r="G36" i="3"/>
  <c r="F47" i="3"/>
  <c r="E32" i="3"/>
  <c r="E31" i="3"/>
  <c r="C45" i="9" l="1"/>
  <c r="D43" i="9"/>
  <c r="J39" i="9"/>
  <c r="D39" i="9"/>
  <c r="E39" i="9" s="1"/>
  <c r="D38" i="9"/>
  <c r="B40" i="9"/>
  <c r="B49" i="9"/>
  <c r="C49" i="9" s="1"/>
  <c r="D40" i="9" l="1"/>
  <c r="A31" i="9" l="1"/>
  <c r="A29" i="9"/>
  <c r="A30" i="9"/>
  <c r="A28" i="9"/>
  <c r="A2" i="8"/>
  <c r="C2" i="8" s="1"/>
  <c r="E23" i="3"/>
  <c r="A1" i="8"/>
  <c r="B1" i="8"/>
  <c r="C17" i="8" s="1"/>
  <c r="C12" i="8" l="1"/>
  <c r="C32" i="8"/>
  <c r="C28" i="8"/>
  <c r="C24" i="8"/>
  <c r="C20" i="8"/>
  <c r="C16" i="8"/>
  <c r="C14" i="8"/>
  <c r="C31" i="8"/>
  <c r="C27" i="8"/>
  <c r="C23" i="8"/>
  <c r="C19" i="8"/>
  <c r="C15" i="8"/>
  <c r="C13" i="8"/>
  <c r="C30" i="8"/>
  <c r="C26" i="8"/>
  <c r="C22" i="8"/>
  <c r="C18" i="8"/>
  <c r="C33" i="8"/>
  <c r="C29" i="8"/>
  <c r="C25" i="8"/>
  <c r="C21" i="8"/>
  <c r="C1" i="8" l="1"/>
  <c r="B30" i="3" s="1"/>
  <c r="A844" i="6" l="1"/>
  <c r="A845" i="6" s="1"/>
  <c r="A846" i="6" s="1"/>
  <c r="A847" i="6" s="1"/>
  <c r="A848" i="6" s="1"/>
  <c r="A849" i="6" s="1"/>
  <c r="A850" i="6" s="1"/>
  <c r="A851" i="6" s="1"/>
  <c r="A852" i="6" s="1"/>
  <c r="A853" i="6" s="1"/>
  <c r="A854" i="6" s="1"/>
  <c r="A855" i="6" s="1"/>
  <c r="A856" i="6" s="1"/>
  <c r="A857" i="6" s="1"/>
  <c r="A858" i="6" s="1"/>
  <c r="A784" i="6"/>
  <c r="A785" i="6" s="1"/>
  <c r="A786" i="6" s="1"/>
  <c r="A787" i="6" s="1"/>
  <c r="A788" i="6" s="1"/>
  <c r="A789" i="6" s="1"/>
  <c r="A790" i="6" s="1"/>
  <c r="A791" i="6" s="1"/>
  <c r="A792" i="6" s="1"/>
  <c r="A793" i="6" s="1"/>
  <c r="A794" i="6" s="1"/>
  <c r="A795" i="6" s="1"/>
  <c r="A796" i="6" s="1"/>
  <c r="A797" i="6" s="1"/>
  <c r="A798" i="6" s="1"/>
  <c r="A724" i="6"/>
  <c r="A725" i="6" s="1"/>
  <c r="A726" i="6" s="1"/>
  <c r="A727" i="6" s="1"/>
  <c r="A728" i="6" s="1"/>
  <c r="A729" i="6" s="1"/>
  <c r="A730" i="6" s="1"/>
  <c r="A731" i="6" s="1"/>
  <c r="A732" i="6" s="1"/>
  <c r="A733" i="6" s="1"/>
  <c r="A734" i="6" s="1"/>
  <c r="A735" i="6" s="1"/>
  <c r="A736" i="6" s="1"/>
  <c r="A737" i="6" s="1"/>
  <c r="A738" i="6" s="1"/>
  <c r="A664" i="6"/>
  <c r="J849" i="6"/>
  <c r="D850" i="6" s="1"/>
  <c r="F849" i="6"/>
  <c r="G849" i="6" s="1"/>
  <c r="H849" i="6" s="1"/>
  <c r="E849" i="6"/>
  <c r="G848" i="6"/>
  <c r="H848" i="6" s="1"/>
  <c r="F848" i="6"/>
  <c r="E848" i="6"/>
  <c r="P847" i="6"/>
  <c r="P846" i="6" s="1"/>
  <c r="Q846" i="6" s="1"/>
  <c r="E847" i="6"/>
  <c r="F847" i="6" s="1"/>
  <c r="G847" i="6" s="1"/>
  <c r="H847" i="6" s="1"/>
  <c r="R846" i="6"/>
  <c r="S846" i="6" s="1"/>
  <c r="T846" i="6" s="1"/>
  <c r="P845" i="6"/>
  <c r="Q845" i="6" s="1"/>
  <c r="R845" i="6" s="1"/>
  <c r="S845" i="6" s="1"/>
  <c r="S844" i="6" s="1"/>
  <c r="T844" i="6" s="1"/>
  <c r="J789" i="6"/>
  <c r="D790" i="6" s="1"/>
  <c r="D791" i="6" s="1"/>
  <c r="E788" i="6"/>
  <c r="F788" i="6" s="1"/>
  <c r="G788" i="6" s="1"/>
  <c r="H788" i="6" s="1"/>
  <c r="P787" i="6"/>
  <c r="E787" i="6" s="1"/>
  <c r="F787" i="6" s="1"/>
  <c r="G787" i="6" s="1"/>
  <c r="H787" i="6" s="1"/>
  <c r="D730" i="6"/>
  <c r="J729" i="6"/>
  <c r="G729" i="6"/>
  <c r="H729" i="6" s="1"/>
  <c r="F729" i="6"/>
  <c r="E729" i="6"/>
  <c r="G728" i="6"/>
  <c r="H728" i="6" s="1"/>
  <c r="F728" i="6"/>
  <c r="E728" i="6"/>
  <c r="P727" i="6"/>
  <c r="P726" i="6" s="1"/>
  <c r="Q726" i="6" s="1"/>
  <c r="R726" i="6" s="1"/>
  <c r="S726" i="6" s="1"/>
  <c r="T726" i="6" s="1"/>
  <c r="J669" i="6"/>
  <c r="D670" i="6" s="1"/>
  <c r="E669" i="6"/>
  <c r="F669" i="6" s="1"/>
  <c r="G669" i="6" s="1"/>
  <c r="H669" i="6" s="1"/>
  <c r="F668" i="6"/>
  <c r="G668" i="6" s="1"/>
  <c r="H668" i="6" s="1"/>
  <c r="E668" i="6"/>
  <c r="P667" i="6"/>
  <c r="E667" i="6"/>
  <c r="F667" i="6" s="1"/>
  <c r="G667" i="6" s="1"/>
  <c r="H667" i="6" s="1"/>
  <c r="Q666" i="6"/>
  <c r="R666" i="6" s="1"/>
  <c r="S666" i="6" s="1"/>
  <c r="T666" i="6" s="1"/>
  <c r="P666" i="6"/>
  <c r="P665" i="6"/>
  <c r="Q665" i="6" s="1"/>
  <c r="R665" i="6" s="1"/>
  <c r="S665" i="6" s="1"/>
  <c r="A665" i="6"/>
  <c r="A666" i="6" s="1"/>
  <c r="A667" i="6" s="1"/>
  <c r="A668" i="6" s="1"/>
  <c r="A669" i="6" s="1"/>
  <c r="A670" i="6" s="1"/>
  <c r="A671" i="6" s="1"/>
  <c r="A672" i="6" s="1"/>
  <c r="A673" i="6" s="1"/>
  <c r="A674" i="6" s="1"/>
  <c r="A675" i="6" s="1"/>
  <c r="A676" i="6" s="1"/>
  <c r="A677" i="6" s="1"/>
  <c r="A678" i="6" s="1"/>
  <c r="A604" i="6"/>
  <c r="A610" i="6"/>
  <c r="A611" i="6" s="1"/>
  <c r="A612" i="6" s="1"/>
  <c r="A613" i="6" s="1"/>
  <c r="A614" i="6" s="1"/>
  <c r="A615" i="6" s="1"/>
  <c r="A616" i="6" s="1"/>
  <c r="A617" i="6" s="1"/>
  <c r="A618" i="6" s="1"/>
  <c r="J609" i="6"/>
  <c r="D610" i="6" s="1"/>
  <c r="F609" i="6"/>
  <c r="G609" i="6" s="1"/>
  <c r="H609" i="6" s="1"/>
  <c r="E609" i="6"/>
  <c r="E608" i="6"/>
  <c r="F608" i="6" s="1"/>
  <c r="G608" i="6" s="1"/>
  <c r="H608" i="6" s="1"/>
  <c r="D607" i="6"/>
  <c r="A605" i="6"/>
  <c r="A606" i="6" s="1"/>
  <c r="A607" i="6" s="1"/>
  <c r="A608" i="6" s="1"/>
  <c r="A609" i="6" s="1"/>
  <c r="A544" i="6"/>
  <c r="J549" i="6"/>
  <c r="D550" i="6" s="1"/>
  <c r="E549" i="6"/>
  <c r="F549" i="6" s="1"/>
  <c r="G549" i="6" s="1"/>
  <c r="H549" i="6" s="1"/>
  <c r="F548" i="6"/>
  <c r="G548" i="6" s="1"/>
  <c r="H548" i="6" s="1"/>
  <c r="E548" i="6"/>
  <c r="D547" i="6"/>
  <c r="E547" i="6" s="1"/>
  <c r="F547" i="6" s="1"/>
  <c r="G547" i="6" s="1"/>
  <c r="H547" i="6" s="1"/>
  <c r="Q546" i="6"/>
  <c r="F546" i="6" s="1"/>
  <c r="G546" i="6" s="1"/>
  <c r="H546" i="6" s="1"/>
  <c r="P546" i="6"/>
  <c r="P545" i="6" s="1"/>
  <c r="Q545" i="6" s="1"/>
  <c r="R545" i="6" s="1"/>
  <c r="S545" i="6" s="1"/>
  <c r="A545" i="6"/>
  <c r="A546" i="6" s="1"/>
  <c r="A547" i="6" s="1"/>
  <c r="A548" i="6" s="1"/>
  <c r="A549" i="6" s="1"/>
  <c r="A550" i="6" s="1"/>
  <c r="A551" i="6" s="1"/>
  <c r="A552" i="6" s="1"/>
  <c r="A553" i="6" s="1"/>
  <c r="A554" i="6" s="1"/>
  <c r="A555" i="6" s="1"/>
  <c r="A556" i="6" s="1"/>
  <c r="A557" i="6" s="1"/>
  <c r="A558" i="6" s="1"/>
  <c r="A484" i="6"/>
  <c r="A485" i="6" s="1"/>
  <c r="A486" i="6" s="1"/>
  <c r="A487" i="6" s="1"/>
  <c r="A488" i="6" s="1"/>
  <c r="A489" i="6" s="1"/>
  <c r="A490" i="6" s="1"/>
  <c r="A491" i="6" s="1"/>
  <c r="A492" i="6" s="1"/>
  <c r="A493" i="6" s="1"/>
  <c r="A494" i="6" s="1"/>
  <c r="A495" i="6" s="1"/>
  <c r="A496" i="6" s="1"/>
  <c r="A497" i="6" s="1"/>
  <c r="A498" i="6" s="1"/>
  <c r="J489" i="6"/>
  <c r="D490" i="6" s="1"/>
  <c r="F489" i="6"/>
  <c r="G489" i="6" s="1"/>
  <c r="H489" i="6" s="1"/>
  <c r="E489" i="6"/>
  <c r="G488" i="6"/>
  <c r="H488" i="6" s="1"/>
  <c r="F488" i="6"/>
  <c r="E488" i="6"/>
  <c r="D487" i="6"/>
  <c r="P486" i="6" s="1"/>
  <c r="Q486" i="6" s="1"/>
  <c r="R486" i="6" s="1"/>
  <c r="S486" i="6" s="1"/>
  <c r="T486" i="6" s="1"/>
  <c r="A424" i="6"/>
  <c r="A425" i="6" s="1"/>
  <c r="A426" i="6" s="1"/>
  <c r="A427" i="6" s="1"/>
  <c r="A428" i="6" s="1"/>
  <c r="A429" i="6" s="1"/>
  <c r="A430" i="6" s="1"/>
  <c r="A431" i="6" s="1"/>
  <c r="A432" i="6" s="1"/>
  <c r="A433" i="6" s="1"/>
  <c r="A434" i="6" s="1"/>
  <c r="A435" i="6" s="1"/>
  <c r="A436" i="6" s="1"/>
  <c r="A437" i="6" s="1"/>
  <c r="A438" i="6" s="1"/>
  <c r="J429" i="6"/>
  <c r="D430" i="6" s="1"/>
  <c r="D431" i="6" s="1"/>
  <c r="D432" i="6" s="1"/>
  <c r="E428" i="6"/>
  <c r="F428" i="6" s="1"/>
  <c r="G428" i="6" s="1"/>
  <c r="H428" i="6" s="1"/>
  <c r="P427" i="6"/>
  <c r="E427" i="6" s="1"/>
  <c r="F427" i="6" s="1"/>
  <c r="G427" i="6" s="1"/>
  <c r="H427" i="6" s="1"/>
  <c r="A304" i="6"/>
  <c r="A305" i="6" s="1"/>
  <c r="A306" i="6" s="1"/>
  <c r="A307" i="6" s="1"/>
  <c r="A308" i="6" s="1"/>
  <c r="A309" i="6" s="1"/>
  <c r="A310" i="6" s="1"/>
  <c r="A311" i="6" s="1"/>
  <c r="A312" i="6" s="1"/>
  <c r="A313" i="6" s="1"/>
  <c r="A314" i="6" s="1"/>
  <c r="A315" i="6" s="1"/>
  <c r="A316" i="6" s="1"/>
  <c r="A317" i="6" s="1"/>
  <c r="A318" i="6" s="1"/>
  <c r="A364" i="6"/>
  <c r="A365" i="6" s="1"/>
  <c r="A366" i="6" s="1"/>
  <c r="A367" i="6" s="1"/>
  <c r="A368" i="6" s="1"/>
  <c r="A369" i="6" s="1"/>
  <c r="A370" i="6" s="1"/>
  <c r="A371" i="6" s="1"/>
  <c r="A372" i="6" s="1"/>
  <c r="A373" i="6" s="1"/>
  <c r="A374" i="6" s="1"/>
  <c r="A375" i="6" s="1"/>
  <c r="A376" i="6" s="1"/>
  <c r="A377" i="6" s="1"/>
  <c r="A378" i="6" s="1"/>
  <c r="J369" i="6"/>
  <c r="D370" i="6" s="1"/>
  <c r="Q368" i="6"/>
  <c r="R368" i="6" s="1"/>
  <c r="G368" i="6" s="1"/>
  <c r="H368" i="6" s="1"/>
  <c r="P367" i="6"/>
  <c r="D310" i="6"/>
  <c r="J309" i="6"/>
  <c r="E309" i="6" s="1"/>
  <c r="F309" i="6" s="1"/>
  <c r="G309" i="6" s="1"/>
  <c r="H309" i="6" s="1"/>
  <c r="R308" i="6"/>
  <c r="G308" i="6" s="1"/>
  <c r="H308" i="6" s="1"/>
  <c r="Q308" i="6"/>
  <c r="P307" i="6"/>
  <c r="P306" i="6" s="1"/>
  <c r="Q306" i="6" s="1"/>
  <c r="R306" i="6" s="1"/>
  <c r="S306" i="6" s="1"/>
  <c r="T306" i="6" s="1"/>
  <c r="A244" i="6"/>
  <c r="A245" i="6" s="1"/>
  <c r="A246" i="6" s="1"/>
  <c r="A247" i="6" s="1"/>
  <c r="A248" i="6" s="1"/>
  <c r="A249" i="6" s="1"/>
  <c r="A250" i="6" s="1"/>
  <c r="A251" i="6" s="1"/>
  <c r="A252" i="6" s="1"/>
  <c r="A253" i="6" s="1"/>
  <c r="A254" i="6" s="1"/>
  <c r="A255" i="6" s="1"/>
  <c r="A256" i="6" s="1"/>
  <c r="A257" i="6" s="1"/>
  <c r="A258" i="6" s="1"/>
  <c r="D250" i="6"/>
  <c r="D251" i="6" s="1"/>
  <c r="J249" i="6"/>
  <c r="E249" i="6" s="1"/>
  <c r="F249" i="6" s="1"/>
  <c r="G249" i="6" s="1"/>
  <c r="H249" i="6" s="1"/>
  <c r="Q248" i="6"/>
  <c r="R248" i="6" s="1"/>
  <c r="G248" i="6" s="1"/>
  <c r="H248" i="6" s="1"/>
  <c r="P247" i="6"/>
  <c r="Q247" i="6" s="1"/>
  <c r="R247" i="6" s="1"/>
  <c r="S247" i="6" s="1"/>
  <c r="T247" i="6" s="1"/>
  <c r="P15" i="1"/>
  <c r="P5" i="1"/>
  <c r="P9" i="1"/>
  <c r="A860" i="6" l="1"/>
  <c r="A861" i="6" s="1"/>
  <c r="A862" i="6" s="1"/>
  <c r="A863" i="6" s="1"/>
  <c r="A864" i="6" s="1"/>
  <c r="A865" i="6" s="1"/>
  <c r="A866" i="6" s="1"/>
  <c r="A867" i="6" s="1"/>
  <c r="A868" i="6" s="1"/>
  <c r="A859" i="6"/>
  <c r="D851" i="6"/>
  <c r="E850" i="6"/>
  <c r="F850" i="6" s="1"/>
  <c r="G850" i="6" s="1"/>
  <c r="H850" i="6" s="1"/>
  <c r="T845" i="6"/>
  <c r="D792" i="6"/>
  <c r="E791" i="6"/>
  <c r="F791" i="6" s="1"/>
  <c r="G791" i="6" s="1"/>
  <c r="H791" i="6" s="1"/>
  <c r="A800" i="6"/>
  <c r="A801" i="6" s="1"/>
  <c r="A802" i="6" s="1"/>
  <c r="A803" i="6" s="1"/>
  <c r="A804" i="6" s="1"/>
  <c r="A805" i="6" s="1"/>
  <c r="A806" i="6" s="1"/>
  <c r="A807" i="6" s="1"/>
  <c r="A808" i="6" s="1"/>
  <c r="A799" i="6"/>
  <c r="P786" i="6"/>
  <c r="E789" i="6"/>
  <c r="F789" i="6" s="1"/>
  <c r="G789" i="6" s="1"/>
  <c r="H789" i="6" s="1"/>
  <c r="E790" i="6"/>
  <c r="F790" i="6" s="1"/>
  <c r="G790" i="6" s="1"/>
  <c r="H790" i="6" s="1"/>
  <c r="A740" i="6"/>
  <c r="A741" i="6" s="1"/>
  <c r="A742" i="6" s="1"/>
  <c r="A743" i="6" s="1"/>
  <c r="A744" i="6" s="1"/>
  <c r="A745" i="6" s="1"/>
  <c r="A746" i="6" s="1"/>
  <c r="A747" i="6" s="1"/>
  <c r="A748" i="6" s="1"/>
  <c r="A739" i="6"/>
  <c r="P725" i="6"/>
  <c r="Q725" i="6" s="1"/>
  <c r="R725" i="6" s="1"/>
  <c r="S725" i="6" s="1"/>
  <c r="E727" i="6"/>
  <c r="F727" i="6" s="1"/>
  <c r="G727" i="6" s="1"/>
  <c r="H727" i="6" s="1"/>
  <c r="D731" i="6"/>
  <c r="E730" i="6"/>
  <c r="F730" i="6" s="1"/>
  <c r="G730" i="6" s="1"/>
  <c r="H730" i="6" s="1"/>
  <c r="D671" i="6"/>
  <c r="E670" i="6"/>
  <c r="F670" i="6" s="1"/>
  <c r="G670" i="6" s="1"/>
  <c r="H670" i="6" s="1"/>
  <c r="A680" i="6"/>
  <c r="A681" i="6" s="1"/>
  <c r="A682" i="6" s="1"/>
  <c r="A683" i="6" s="1"/>
  <c r="A684" i="6" s="1"/>
  <c r="A685" i="6" s="1"/>
  <c r="A686" i="6" s="1"/>
  <c r="A687" i="6" s="1"/>
  <c r="A688" i="6" s="1"/>
  <c r="A679" i="6"/>
  <c r="S664" i="6"/>
  <c r="T664" i="6" s="1"/>
  <c r="T665" i="6"/>
  <c r="A620" i="6"/>
  <c r="A621" i="6" s="1"/>
  <c r="A622" i="6" s="1"/>
  <c r="A623" i="6" s="1"/>
  <c r="A624" i="6" s="1"/>
  <c r="A625" i="6" s="1"/>
  <c r="A626" i="6" s="1"/>
  <c r="A627" i="6" s="1"/>
  <c r="A628" i="6" s="1"/>
  <c r="A619" i="6"/>
  <c r="D611" i="6"/>
  <c r="E610" i="6"/>
  <c r="F610" i="6" s="1"/>
  <c r="G610" i="6" s="1"/>
  <c r="H610" i="6" s="1"/>
  <c r="E607" i="6"/>
  <c r="F607" i="6" s="1"/>
  <c r="G607" i="6" s="1"/>
  <c r="H607" i="6" s="1"/>
  <c r="P606" i="6"/>
  <c r="A560" i="6"/>
  <c r="A561" i="6" s="1"/>
  <c r="A562" i="6" s="1"/>
  <c r="A563" i="6" s="1"/>
  <c r="A564" i="6" s="1"/>
  <c r="A565" i="6" s="1"/>
  <c r="A566" i="6" s="1"/>
  <c r="A567" i="6" s="1"/>
  <c r="A568" i="6" s="1"/>
  <c r="A559" i="6"/>
  <c r="S544" i="6"/>
  <c r="T544" i="6" s="1"/>
  <c r="T545" i="6"/>
  <c r="D551" i="6"/>
  <c r="E550" i="6"/>
  <c r="F550" i="6" s="1"/>
  <c r="G550" i="6" s="1"/>
  <c r="H550" i="6" s="1"/>
  <c r="A500" i="6"/>
  <c r="A501" i="6" s="1"/>
  <c r="A502" i="6" s="1"/>
  <c r="A503" i="6" s="1"/>
  <c r="A504" i="6" s="1"/>
  <c r="A505" i="6" s="1"/>
  <c r="A506" i="6" s="1"/>
  <c r="A507" i="6" s="1"/>
  <c r="A508" i="6" s="1"/>
  <c r="A499" i="6"/>
  <c r="P485" i="6"/>
  <c r="Q485" i="6" s="1"/>
  <c r="R485" i="6" s="1"/>
  <c r="S485" i="6" s="1"/>
  <c r="D491" i="6"/>
  <c r="E490" i="6"/>
  <c r="F490" i="6" s="1"/>
  <c r="G490" i="6" s="1"/>
  <c r="H490" i="6" s="1"/>
  <c r="E487" i="6"/>
  <c r="F487" i="6" s="1"/>
  <c r="G487" i="6" s="1"/>
  <c r="H487" i="6" s="1"/>
  <c r="E429" i="6"/>
  <c r="F429" i="6" s="1"/>
  <c r="G429" i="6" s="1"/>
  <c r="H429" i="6" s="1"/>
  <c r="P246" i="6"/>
  <c r="P426" i="6"/>
  <c r="Q426" i="6" s="1"/>
  <c r="R426" i="6" s="1"/>
  <c r="S426" i="6" s="1"/>
  <c r="T426" i="6" s="1"/>
  <c r="Q307" i="6"/>
  <c r="R307" i="6" s="1"/>
  <c r="S307" i="6" s="1"/>
  <c r="T307" i="6" s="1"/>
  <c r="E369" i="6"/>
  <c r="F369" i="6" s="1"/>
  <c r="G369" i="6" s="1"/>
  <c r="H369" i="6" s="1"/>
  <c r="D433" i="6"/>
  <c r="E432" i="6"/>
  <c r="F432" i="6" s="1"/>
  <c r="G432" i="6" s="1"/>
  <c r="H432" i="6" s="1"/>
  <c r="A440" i="6"/>
  <c r="A441" i="6" s="1"/>
  <c r="A442" i="6" s="1"/>
  <c r="A443" i="6" s="1"/>
  <c r="A444" i="6" s="1"/>
  <c r="A445" i="6" s="1"/>
  <c r="A446" i="6" s="1"/>
  <c r="A447" i="6" s="1"/>
  <c r="A448" i="6" s="1"/>
  <c r="A439" i="6"/>
  <c r="P425" i="6"/>
  <c r="Q425" i="6" s="1"/>
  <c r="R425" i="6" s="1"/>
  <c r="S425" i="6" s="1"/>
  <c r="E430" i="6"/>
  <c r="F430" i="6" s="1"/>
  <c r="G430" i="6" s="1"/>
  <c r="H430" i="6" s="1"/>
  <c r="E431" i="6"/>
  <c r="F431" i="6" s="1"/>
  <c r="G431" i="6" s="1"/>
  <c r="H431" i="6" s="1"/>
  <c r="A380" i="6"/>
  <c r="A381" i="6" s="1"/>
  <c r="A382" i="6" s="1"/>
  <c r="A383" i="6" s="1"/>
  <c r="A384" i="6" s="1"/>
  <c r="A385" i="6" s="1"/>
  <c r="A386" i="6" s="1"/>
  <c r="A387" i="6" s="1"/>
  <c r="A388" i="6" s="1"/>
  <c r="A379" i="6"/>
  <c r="P366" i="6"/>
  <c r="Q367" i="6"/>
  <c r="R367" i="6" s="1"/>
  <c r="S367" i="6" s="1"/>
  <c r="T367" i="6" s="1"/>
  <c r="D371" i="6"/>
  <c r="E370" i="6"/>
  <c r="F370" i="6" s="1"/>
  <c r="G370" i="6" s="1"/>
  <c r="H370" i="6" s="1"/>
  <c r="A320" i="6"/>
  <c r="A321" i="6" s="1"/>
  <c r="A322" i="6" s="1"/>
  <c r="A323" i="6" s="1"/>
  <c r="A324" i="6" s="1"/>
  <c r="A325" i="6" s="1"/>
  <c r="A326" i="6" s="1"/>
  <c r="A327" i="6" s="1"/>
  <c r="A328" i="6" s="1"/>
  <c r="A319" i="6"/>
  <c r="D311" i="6"/>
  <c r="E310" i="6"/>
  <c r="F310" i="6" s="1"/>
  <c r="G310" i="6" s="1"/>
  <c r="H310" i="6" s="1"/>
  <c r="P305" i="6"/>
  <c r="Q305" i="6" s="1"/>
  <c r="R305" i="6" s="1"/>
  <c r="S305" i="6" s="1"/>
  <c r="A259" i="6"/>
  <c r="A260" i="6"/>
  <c r="A261" i="6" s="1"/>
  <c r="A262" i="6" s="1"/>
  <c r="A263" i="6" s="1"/>
  <c r="A264" i="6" s="1"/>
  <c r="A265" i="6" s="1"/>
  <c r="A266" i="6" s="1"/>
  <c r="A267" i="6" s="1"/>
  <c r="A268" i="6" s="1"/>
  <c r="E251" i="6"/>
  <c r="F251" i="6" s="1"/>
  <c r="G251" i="6" s="1"/>
  <c r="H251" i="6" s="1"/>
  <c r="D252" i="6"/>
  <c r="E250" i="6"/>
  <c r="F250" i="6" s="1"/>
  <c r="G250" i="6" s="1"/>
  <c r="H250" i="6" s="1"/>
  <c r="P245" i="6"/>
  <c r="Q245" i="6" s="1"/>
  <c r="R245" i="6" s="1"/>
  <c r="S245" i="6" s="1"/>
  <c r="Q246" i="6"/>
  <c r="R246" i="6" s="1"/>
  <c r="S246" i="6" s="1"/>
  <c r="T246" i="6" s="1"/>
  <c r="D852" i="6" l="1"/>
  <c r="E851" i="6"/>
  <c r="F851" i="6" s="1"/>
  <c r="G851" i="6" s="1"/>
  <c r="H851" i="6" s="1"/>
  <c r="A870" i="6"/>
  <c r="A871" i="6" s="1"/>
  <c r="A872" i="6" s="1"/>
  <c r="A873" i="6" s="1"/>
  <c r="A874" i="6" s="1"/>
  <c r="A875" i="6" s="1"/>
  <c r="A876" i="6" s="1"/>
  <c r="A877" i="6" s="1"/>
  <c r="A878" i="6" s="1"/>
  <c r="A879" i="6" s="1"/>
  <c r="A880" i="6" s="1"/>
  <c r="A881" i="6" s="1"/>
  <c r="A882" i="6" s="1"/>
  <c r="A869" i="6"/>
  <c r="P785" i="6"/>
  <c r="Q785" i="6" s="1"/>
  <c r="R785" i="6" s="1"/>
  <c r="S785" i="6" s="1"/>
  <c r="Q786" i="6"/>
  <c r="R786" i="6" s="1"/>
  <c r="S786" i="6" s="1"/>
  <c r="T786" i="6" s="1"/>
  <c r="D793" i="6"/>
  <c r="E792" i="6"/>
  <c r="F792" i="6" s="1"/>
  <c r="G792" i="6" s="1"/>
  <c r="H792" i="6" s="1"/>
  <c r="A810" i="6"/>
  <c r="A811" i="6" s="1"/>
  <c r="A812" i="6" s="1"/>
  <c r="A813" i="6" s="1"/>
  <c r="A814" i="6" s="1"/>
  <c r="A815" i="6" s="1"/>
  <c r="A816" i="6" s="1"/>
  <c r="A817" i="6" s="1"/>
  <c r="A818" i="6" s="1"/>
  <c r="A819" i="6" s="1"/>
  <c r="A820" i="6" s="1"/>
  <c r="A821" i="6" s="1"/>
  <c r="A822" i="6" s="1"/>
  <c r="A809" i="6"/>
  <c r="S724" i="6"/>
  <c r="T724" i="6" s="1"/>
  <c r="T725" i="6"/>
  <c r="E731" i="6"/>
  <c r="F731" i="6" s="1"/>
  <c r="G731" i="6" s="1"/>
  <c r="H731" i="6" s="1"/>
  <c r="D732" i="6"/>
  <c r="A750" i="6"/>
  <c r="A751" i="6" s="1"/>
  <c r="A752" i="6" s="1"/>
  <c r="A753" i="6" s="1"/>
  <c r="A754" i="6" s="1"/>
  <c r="A755" i="6" s="1"/>
  <c r="A756" i="6" s="1"/>
  <c r="A757" i="6" s="1"/>
  <c r="A758" i="6" s="1"/>
  <c r="A759" i="6" s="1"/>
  <c r="A760" i="6" s="1"/>
  <c r="A761" i="6" s="1"/>
  <c r="A762" i="6" s="1"/>
  <c r="A749" i="6"/>
  <c r="A690" i="6"/>
  <c r="A691" i="6" s="1"/>
  <c r="A692" i="6" s="1"/>
  <c r="A693" i="6" s="1"/>
  <c r="A694" i="6" s="1"/>
  <c r="A695" i="6" s="1"/>
  <c r="A696" i="6" s="1"/>
  <c r="A697" i="6" s="1"/>
  <c r="A698" i="6" s="1"/>
  <c r="A699" i="6" s="1"/>
  <c r="A700" i="6" s="1"/>
  <c r="A701" i="6" s="1"/>
  <c r="A702" i="6" s="1"/>
  <c r="A689" i="6"/>
  <c r="D672" i="6"/>
  <c r="E671" i="6"/>
  <c r="F671" i="6" s="1"/>
  <c r="G671" i="6" s="1"/>
  <c r="H671" i="6" s="1"/>
  <c r="D612" i="6"/>
  <c r="E611" i="6"/>
  <c r="F611" i="6" s="1"/>
  <c r="G611" i="6" s="1"/>
  <c r="H611" i="6" s="1"/>
  <c r="Q606" i="6"/>
  <c r="F606" i="6" s="1"/>
  <c r="G606" i="6" s="1"/>
  <c r="H606" i="6" s="1"/>
  <c r="P605" i="6"/>
  <c r="Q605" i="6" s="1"/>
  <c r="R605" i="6" s="1"/>
  <c r="S605" i="6" s="1"/>
  <c r="A630" i="6"/>
  <c r="A631" i="6" s="1"/>
  <c r="A632" i="6" s="1"/>
  <c r="A633" i="6" s="1"/>
  <c r="A634" i="6" s="1"/>
  <c r="A635" i="6" s="1"/>
  <c r="A636" i="6" s="1"/>
  <c r="A637" i="6" s="1"/>
  <c r="A638" i="6" s="1"/>
  <c r="A639" i="6" s="1"/>
  <c r="A640" i="6" s="1"/>
  <c r="A641" i="6" s="1"/>
  <c r="A642" i="6" s="1"/>
  <c r="A629" i="6"/>
  <c r="D552" i="6"/>
  <c r="E551" i="6"/>
  <c r="F551" i="6" s="1"/>
  <c r="G551" i="6" s="1"/>
  <c r="H551" i="6" s="1"/>
  <c r="A570" i="6"/>
  <c r="A571" i="6" s="1"/>
  <c r="A572" i="6" s="1"/>
  <c r="A573" i="6" s="1"/>
  <c r="A574" i="6" s="1"/>
  <c r="A575" i="6" s="1"/>
  <c r="A576" i="6" s="1"/>
  <c r="A577" i="6" s="1"/>
  <c r="A578" i="6" s="1"/>
  <c r="A579" i="6" s="1"/>
  <c r="A580" i="6" s="1"/>
  <c r="A581" i="6" s="1"/>
  <c r="A582" i="6" s="1"/>
  <c r="A569" i="6"/>
  <c r="D492" i="6"/>
  <c r="E491" i="6"/>
  <c r="F491" i="6" s="1"/>
  <c r="G491" i="6" s="1"/>
  <c r="H491" i="6" s="1"/>
  <c r="S484" i="6"/>
  <c r="T484" i="6" s="1"/>
  <c r="T485" i="6"/>
  <c r="A510" i="6"/>
  <c r="A511" i="6" s="1"/>
  <c r="A512" i="6" s="1"/>
  <c r="A513" i="6" s="1"/>
  <c r="A514" i="6" s="1"/>
  <c r="A515" i="6" s="1"/>
  <c r="A516" i="6" s="1"/>
  <c r="A517" i="6" s="1"/>
  <c r="A518" i="6" s="1"/>
  <c r="A519" i="6" s="1"/>
  <c r="A520" i="6" s="1"/>
  <c r="A521" i="6" s="1"/>
  <c r="A522" i="6" s="1"/>
  <c r="A509" i="6"/>
  <c r="A450" i="6"/>
  <c r="A451" i="6" s="1"/>
  <c r="A452" i="6" s="1"/>
  <c r="A453" i="6" s="1"/>
  <c r="A454" i="6" s="1"/>
  <c r="A455" i="6" s="1"/>
  <c r="A456" i="6" s="1"/>
  <c r="A457" i="6" s="1"/>
  <c r="A458" i="6" s="1"/>
  <c r="A459" i="6" s="1"/>
  <c r="A460" i="6" s="1"/>
  <c r="A461" i="6" s="1"/>
  <c r="A462" i="6" s="1"/>
  <c r="A449" i="6"/>
  <c r="S424" i="6"/>
  <c r="T424" i="6" s="1"/>
  <c r="T425" i="6"/>
  <c r="E434" i="6"/>
  <c r="F434" i="6" s="1"/>
  <c r="G434" i="6" s="1"/>
  <c r="H434" i="6" s="1"/>
  <c r="D435" i="6"/>
  <c r="D372" i="6"/>
  <c r="E371" i="6"/>
  <c r="F371" i="6" s="1"/>
  <c r="G371" i="6" s="1"/>
  <c r="H371" i="6" s="1"/>
  <c r="Q366" i="6"/>
  <c r="R366" i="6" s="1"/>
  <c r="S366" i="6" s="1"/>
  <c r="T366" i="6" s="1"/>
  <c r="P365" i="6"/>
  <c r="Q365" i="6" s="1"/>
  <c r="R365" i="6" s="1"/>
  <c r="S365" i="6" s="1"/>
  <c r="A390" i="6"/>
  <c r="A391" i="6" s="1"/>
  <c r="A392" i="6" s="1"/>
  <c r="A393" i="6" s="1"/>
  <c r="A394" i="6" s="1"/>
  <c r="A395" i="6" s="1"/>
  <c r="A396" i="6" s="1"/>
  <c r="A397" i="6" s="1"/>
  <c r="A398" i="6" s="1"/>
  <c r="A399" i="6" s="1"/>
  <c r="A400" i="6" s="1"/>
  <c r="A401" i="6" s="1"/>
  <c r="A402" i="6" s="1"/>
  <c r="A389" i="6"/>
  <c r="S304" i="6"/>
  <c r="T304" i="6" s="1"/>
  <c r="T305" i="6"/>
  <c r="E311" i="6"/>
  <c r="F311" i="6" s="1"/>
  <c r="G311" i="6" s="1"/>
  <c r="H311" i="6" s="1"/>
  <c r="D312" i="6"/>
  <c r="A329" i="6"/>
  <c r="A330" i="6"/>
  <c r="A331" i="6" s="1"/>
  <c r="A332" i="6" s="1"/>
  <c r="A333" i="6" s="1"/>
  <c r="A334" i="6" s="1"/>
  <c r="A335" i="6" s="1"/>
  <c r="A336" i="6" s="1"/>
  <c r="A337" i="6" s="1"/>
  <c r="A338" i="6" s="1"/>
  <c r="A339" i="6" s="1"/>
  <c r="A340" i="6" s="1"/>
  <c r="A341" i="6" s="1"/>
  <c r="A342" i="6" s="1"/>
  <c r="D253" i="6"/>
  <c r="E252" i="6"/>
  <c r="F252" i="6" s="1"/>
  <c r="G252" i="6" s="1"/>
  <c r="H252" i="6" s="1"/>
  <c r="T245" i="6"/>
  <c r="S244" i="6"/>
  <c r="T244" i="6" s="1"/>
  <c r="A269" i="6"/>
  <c r="A270" i="6"/>
  <c r="A271" i="6" s="1"/>
  <c r="A272" i="6" s="1"/>
  <c r="A273" i="6" s="1"/>
  <c r="A274" i="6" s="1"/>
  <c r="A275" i="6" s="1"/>
  <c r="A276" i="6" s="1"/>
  <c r="A277" i="6" s="1"/>
  <c r="A278" i="6" s="1"/>
  <c r="A279" i="6" s="1"/>
  <c r="A280" i="6" s="1"/>
  <c r="A281" i="6" s="1"/>
  <c r="A282" i="6" s="1"/>
  <c r="A884" i="6" l="1"/>
  <c r="A885" i="6" s="1"/>
  <c r="A886" i="6" s="1"/>
  <c r="A887" i="6" s="1"/>
  <c r="A883" i="6"/>
  <c r="D853" i="6"/>
  <c r="E852" i="6"/>
  <c r="F852" i="6" s="1"/>
  <c r="G852" i="6" s="1"/>
  <c r="H852" i="6" s="1"/>
  <c r="E794" i="6"/>
  <c r="F794" i="6" s="1"/>
  <c r="G794" i="6" s="1"/>
  <c r="H794" i="6" s="1"/>
  <c r="D795" i="6"/>
  <c r="A824" i="6"/>
  <c r="A825" i="6" s="1"/>
  <c r="A826" i="6" s="1"/>
  <c r="A827" i="6" s="1"/>
  <c r="A823" i="6"/>
  <c r="S784" i="6"/>
  <c r="T784" i="6" s="1"/>
  <c r="T785" i="6"/>
  <c r="D733" i="6"/>
  <c r="E732" i="6"/>
  <c r="F732" i="6" s="1"/>
  <c r="G732" i="6" s="1"/>
  <c r="H732" i="6" s="1"/>
  <c r="A764" i="6"/>
  <c r="A765" i="6" s="1"/>
  <c r="A766" i="6" s="1"/>
  <c r="A767" i="6" s="1"/>
  <c r="A763" i="6"/>
  <c r="A704" i="6"/>
  <c r="A705" i="6" s="1"/>
  <c r="A706" i="6" s="1"/>
  <c r="A707" i="6" s="1"/>
  <c r="A703" i="6"/>
  <c r="D673" i="6"/>
  <c r="E672" i="6"/>
  <c r="F672" i="6" s="1"/>
  <c r="G672" i="6" s="1"/>
  <c r="H672" i="6" s="1"/>
  <c r="S604" i="6"/>
  <c r="T604" i="6" s="1"/>
  <c r="T605" i="6"/>
  <c r="A643" i="6"/>
  <c r="A644" i="6"/>
  <c r="A645" i="6" s="1"/>
  <c r="A646" i="6" s="1"/>
  <c r="A647" i="6" s="1"/>
  <c r="D613" i="6"/>
  <c r="E612" i="6"/>
  <c r="F612" i="6" s="1"/>
  <c r="G612" i="6" s="1"/>
  <c r="H612" i="6" s="1"/>
  <c r="D553" i="6"/>
  <c r="E552" i="6"/>
  <c r="F552" i="6" s="1"/>
  <c r="G552" i="6" s="1"/>
  <c r="H552" i="6" s="1"/>
  <c r="A584" i="6"/>
  <c r="A585" i="6" s="1"/>
  <c r="A586" i="6" s="1"/>
  <c r="A587" i="6" s="1"/>
  <c r="A583" i="6"/>
  <c r="D493" i="6"/>
  <c r="E492" i="6"/>
  <c r="F492" i="6" s="1"/>
  <c r="G492" i="6" s="1"/>
  <c r="H492" i="6" s="1"/>
  <c r="A523" i="6"/>
  <c r="A524" i="6"/>
  <c r="A525" i="6" s="1"/>
  <c r="A526" i="6" s="1"/>
  <c r="A527" i="6" s="1"/>
  <c r="E435" i="6"/>
  <c r="F435" i="6" s="1"/>
  <c r="G435" i="6" s="1"/>
  <c r="H435" i="6" s="1"/>
  <c r="J436" i="6"/>
  <c r="A463" i="6"/>
  <c r="A464" i="6"/>
  <c r="A465" i="6" s="1"/>
  <c r="A466" i="6" s="1"/>
  <c r="A467" i="6" s="1"/>
  <c r="S364" i="6"/>
  <c r="T364" i="6" s="1"/>
  <c r="T365" i="6"/>
  <c r="A404" i="6"/>
  <c r="A405" i="6" s="1"/>
  <c r="A406" i="6" s="1"/>
  <c r="A407" i="6" s="1"/>
  <c r="A403" i="6"/>
  <c r="D373" i="6"/>
  <c r="E372" i="6"/>
  <c r="F372" i="6" s="1"/>
  <c r="G372" i="6" s="1"/>
  <c r="H372" i="6" s="1"/>
  <c r="D313" i="6"/>
  <c r="E312" i="6"/>
  <c r="F312" i="6" s="1"/>
  <c r="G312" i="6" s="1"/>
  <c r="H312" i="6" s="1"/>
  <c r="A344" i="6"/>
  <c r="A345" i="6" s="1"/>
  <c r="A346" i="6" s="1"/>
  <c r="A347" i="6" s="1"/>
  <c r="A343" i="6"/>
  <c r="A284" i="6"/>
  <c r="A285" i="6" s="1"/>
  <c r="A286" i="6" s="1"/>
  <c r="A287" i="6" s="1"/>
  <c r="A283" i="6"/>
  <c r="D255" i="6"/>
  <c r="E254" i="6"/>
  <c r="F254" i="6" s="1"/>
  <c r="G254" i="6" s="1"/>
  <c r="H254" i="6" s="1"/>
  <c r="D855" i="6" l="1"/>
  <c r="E854" i="6"/>
  <c r="F854" i="6" s="1"/>
  <c r="G854" i="6" s="1"/>
  <c r="H854" i="6" s="1"/>
  <c r="A888" i="6"/>
  <c r="A889" i="6"/>
  <c r="A890" i="6" s="1"/>
  <c r="A891" i="6" s="1"/>
  <c r="A892" i="6" s="1"/>
  <c r="A893" i="6" s="1"/>
  <c r="A894" i="6" s="1"/>
  <c r="A895" i="6" s="1"/>
  <c r="A896" i="6" s="1"/>
  <c r="A897" i="6" s="1"/>
  <c r="A829" i="6"/>
  <c r="A830" i="6" s="1"/>
  <c r="A831" i="6" s="1"/>
  <c r="A832" i="6" s="1"/>
  <c r="A833" i="6" s="1"/>
  <c r="A834" i="6" s="1"/>
  <c r="A835" i="6" s="1"/>
  <c r="A836" i="6" s="1"/>
  <c r="A837" i="6" s="1"/>
  <c r="A828" i="6"/>
  <c r="J796" i="6"/>
  <c r="E795" i="6"/>
  <c r="F795" i="6" s="1"/>
  <c r="G795" i="6" s="1"/>
  <c r="H795" i="6" s="1"/>
  <c r="A768" i="6"/>
  <c r="A769" i="6"/>
  <c r="A770" i="6" s="1"/>
  <c r="A771" i="6" s="1"/>
  <c r="A772" i="6" s="1"/>
  <c r="A773" i="6" s="1"/>
  <c r="A774" i="6" s="1"/>
  <c r="A775" i="6" s="1"/>
  <c r="A776" i="6" s="1"/>
  <c r="A777" i="6" s="1"/>
  <c r="D735" i="6"/>
  <c r="E734" i="6"/>
  <c r="F734" i="6" s="1"/>
  <c r="G734" i="6" s="1"/>
  <c r="H734" i="6" s="1"/>
  <c r="D675" i="6"/>
  <c r="E674" i="6"/>
  <c r="F674" i="6" s="1"/>
  <c r="G674" i="6" s="1"/>
  <c r="H674" i="6" s="1"/>
  <c r="A708" i="6"/>
  <c r="A709" i="6"/>
  <c r="A710" i="6" s="1"/>
  <c r="A711" i="6" s="1"/>
  <c r="A712" i="6" s="1"/>
  <c r="A713" i="6" s="1"/>
  <c r="A714" i="6" s="1"/>
  <c r="A715" i="6" s="1"/>
  <c r="A716" i="6" s="1"/>
  <c r="A717" i="6" s="1"/>
  <c r="A648" i="6"/>
  <c r="A649" i="6"/>
  <c r="A650" i="6" s="1"/>
  <c r="A651" i="6" s="1"/>
  <c r="A652" i="6" s="1"/>
  <c r="A653" i="6" s="1"/>
  <c r="A654" i="6" s="1"/>
  <c r="A655" i="6" s="1"/>
  <c r="A656" i="6" s="1"/>
  <c r="A657" i="6" s="1"/>
  <c r="D615" i="6"/>
  <c r="E614" i="6"/>
  <c r="F614" i="6" s="1"/>
  <c r="G614" i="6" s="1"/>
  <c r="H614" i="6" s="1"/>
  <c r="A588" i="6"/>
  <c r="A589" i="6"/>
  <c r="A590" i="6" s="1"/>
  <c r="A591" i="6" s="1"/>
  <c r="A592" i="6" s="1"/>
  <c r="A593" i="6" s="1"/>
  <c r="A594" i="6" s="1"/>
  <c r="A595" i="6" s="1"/>
  <c r="A596" i="6" s="1"/>
  <c r="A597" i="6" s="1"/>
  <c r="D555" i="6"/>
  <c r="E554" i="6"/>
  <c r="F554" i="6" s="1"/>
  <c r="G554" i="6" s="1"/>
  <c r="H554" i="6" s="1"/>
  <c r="A528" i="6"/>
  <c r="A529" i="6"/>
  <c r="A530" i="6" s="1"/>
  <c r="A531" i="6" s="1"/>
  <c r="A532" i="6" s="1"/>
  <c r="A533" i="6" s="1"/>
  <c r="A534" i="6" s="1"/>
  <c r="A535" i="6" s="1"/>
  <c r="A536" i="6" s="1"/>
  <c r="A537" i="6" s="1"/>
  <c r="D495" i="6"/>
  <c r="E494" i="6"/>
  <c r="F494" i="6" s="1"/>
  <c r="G494" i="6" s="1"/>
  <c r="H494" i="6" s="1"/>
  <c r="A468" i="6"/>
  <c r="A469" i="6"/>
  <c r="A470" i="6" s="1"/>
  <c r="A471" i="6" s="1"/>
  <c r="A472" i="6" s="1"/>
  <c r="A473" i="6" s="1"/>
  <c r="A474" i="6" s="1"/>
  <c r="A475" i="6" s="1"/>
  <c r="A476" i="6" s="1"/>
  <c r="A477" i="6" s="1"/>
  <c r="D437" i="6"/>
  <c r="E436" i="6"/>
  <c r="F436" i="6" s="1"/>
  <c r="G436" i="6" s="1"/>
  <c r="H436" i="6" s="1"/>
  <c r="A408" i="6"/>
  <c r="A409" i="6"/>
  <c r="A410" i="6" s="1"/>
  <c r="A411" i="6" s="1"/>
  <c r="A412" i="6" s="1"/>
  <c r="A413" i="6" s="1"/>
  <c r="A414" i="6" s="1"/>
  <c r="A415" i="6" s="1"/>
  <c r="A416" i="6" s="1"/>
  <c r="A417" i="6" s="1"/>
  <c r="D375" i="6"/>
  <c r="E374" i="6"/>
  <c r="F374" i="6" s="1"/>
  <c r="G374" i="6" s="1"/>
  <c r="H374" i="6" s="1"/>
  <c r="A348" i="6"/>
  <c r="A349" i="6"/>
  <c r="A350" i="6" s="1"/>
  <c r="A351" i="6" s="1"/>
  <c r="A352" i="6" s="1"/>
  <c r="A353" i="6" s="1"/>
  <c r="A354" i="6" s="1"/>
  <c r="A355" i="6" s="1"/>
  <c r="A356" i="6" s="1"/>
  <c r="A357" i="6" s="1"/>
  <c r="D315" i="6"/>
  <c r="E314" i="6"/>
  <c r="F314" i="6" s="1"/>
  <c r="G314" i="6" s="1"/>
  <c r="H314" i="6" s="1"/>
  <c r="A288" i="6"/>
  <c r="A289" i="6"/>
  <c r="A290" i="6" s="1"/>
  <c r="A291" i="6" s="1"/>
  <c r="A292" i="6" s="1"/>
  <c r="A293" i="6" s="1"/>
  <c r="A294" i="6" s="1"/>
  <c r="A295" i="6" s="1"/>
  <c r="A296" i="6" s="1"/>
  <c r="A297" i="6" s="1"/>
  <c r="J256" i="6"/>
  <c r="E255" i="6"/>
  <c r="F255" i="6" s="1"/>
  <c r="G255" i="6" s="1"/>
  <c r="H255" i="6" s="1"/>
  <c r="A899" i="6" l="1"/>
  <c r="A900" i="6" s="1"/>
  <c r="A901" i="6" s="1"/>
  <c r="A902" i="6" s="1"/>
  <c r="A898" i="6"/>
  <c r="E855" i="6"/>
  <c r="F855" i="6" s="1"/>
  <c r="G855" i="6" s="1"/>
  <c r="H855" i="6" s="1"/>
  <c r="J856" i="6"/>
  <c r="D797" i="6"/>
  <c r="E796" i="6"/>
  <c r="F796" i="6" s="1"/>
  <c r="G796" i="6" s="1"/>
  <c r="H796" i="6" s="1"/>
  <c r="A839" i="6"/>
  <c r="A840" i="6" s="1"/>
  <c r="A841" i="6" s="1"/>
  <c r="A842" i="6" s="1"/>
  <c r="A838" i="6"/>
  <c r="A779" i="6"/>
  <c r="A780" i="6" s="1"/>
  <c r="A781" i="6" s="1"/>
  <c r="A782" i="6" s="1"/>
  <c r="A778" i="6"/>
  <c r="E735" i="6"/>
  <c r="F735" i="6" s="1"/>
  <c r="G735" i="6" s="1"/>
  <c r="H735" i="6" s="1"/>
  <c r="J736" i="6"/>
  <c r="A719" i="6"/>
  <c r="A720" i="6" s="1"/>
  <c r="A721" i="6" s="1"/>
  <c r="A722" i="6" s="1"/>
  <c r="A718" i="6"/>
  <c r="E675" i="6"/>
  <c r="F675" i="6" s="1"/>
  <c r="G675" i="6" s="1"/>
  <c r="H675" i="6" s="1"/>
  <c r="J676" i="6"/>
  <c r="E615" i="6"/>
  <c r="F615" i="6" s="1"/>
  <c r="G615" i="6" s="1"/>
  <c r="H615" i="6" s="1"/>
  <c r="J616" i="6"/>
  <c r="A659" i="6"/>
  <c r="A660" i="6" s="1"/>
  <c r="A661" i="6" s="1"/>
  <c r="A662" i="6" s="1"/>
  <c r="A658" i="6"/>
  <c r="E555" i="6"/>
  <c r="F555" i="6" s="1"/>
  <c r="G555" i="6" s="1"/>
  <c r="H555" i="6" s="1"/>
  <c r="J556" i="6"/>
  <c r="A599" i="6"/>
  <c r="A600" i="6" s="1"/>
  <c r="A601" i="6" s="1"/>
  <c r="A602" i="6" s="1"/>
  <c r="A598" i="6"/>
  <c r="E495" i="6"/>
  <c r="F495" i="6" s="1"/>
  <c r="G495" i="6" s="1"/>
  <c r="H495" i="6" s="1"/>
  <c r="J496" i="6"/>
  <c r="A538" i="6"/>
  <c r="A539" i="6"/>
  <c r="A540" i="6" s="1"/>
  <c r="A541" i="6" s="1"/>
  <c r="A542" i="6" s="1"/>
  <c r="E437" i="6"/>
  <c r="F437" i="6" s="1"/>
  <c r="G437" i="6" s="1"/>
  <c r="H437" i="6" s="1"/>
  <c r="D438" i="6"/>
  <c r="A478" i="6"/>
  <c r="A479" i="6"/>
  <c r="A480" i="6" s="1"/>
  <c r="A481" i="6" s="1"/>
  <c r="A482" i="6" s="1"/>
  <c r="E375" i="6"/>
  <c r="F375" i="6" s="1"/>
  <c r="G375" i="6" s="1"/>
  <c r="H375" i="6" s="1"/>
  <c r="J376" i="6"/>
  <c r="A419" i="6"/>
  <c r="A420" i="6" s="1"/>
  <c r="A421" i="6" s="1"/>
  <c r="A422" i="6" s="1"/>
  <c r="A418" i="6"/>
  <c r="A359" i="6"/>
  <c r="A360" i="6" s="1"/>
  <c r="A361" i="6" s="1"/>
  <c r="A362" i="6" s="1"/>
  <c r="A358" i="6"/>
  <c r="E315" i="6"/>
  <c r="F315" i="6" s="1"/>
  <c r="G315" i="6" s="1"/>
  <c r="H315" i="6" s="1"/>
  <c r="J316" i="6"/>
  <c r="E256" i="6"/>
  <c r="F256" i="6" s="1"/>
  <c r="G256" i="6" s="1"/>
  <c r="H256" i="6" s="1"/>
  <c r="D257" i="6"/>
  <c r="A299" i="6"/>
  <c r="A300" i="6" s="1"/>
  <c r="A301" i="6" s="1"/>
  <c r="A302" i="6" s="1"/>
  <c r="A298" i="6"/>
  <c r="D857" i="6" l="1"/>
  <c r="E856" i="6"/>
  <c r="F856" i="6" s="1"/>
  <c r="G856" i="6" s="1"/>
  <c r="H856" i="6" s="1"/>
  <c r="D798" i="6"/>
  <c r="E797" i="6"/>
  <c r="F797" i="6" s="1"/>
  <c r="G797" i="6" s="1"/>
  <c r="H797" i="6" s="1"/>
  <c r="D737" i="6"/>
  <c r="E736" i="6"/>
  <c r="F736" i="6" s="1"/>
  <c r="G736" i="6" s="1"/>
  <c r="H736" i="6" s="1"/>
  <c r="D677" i="6"/>
  <c r="E676" i="6"/>
  <c r="F676" i="6" s="1"/>
  <c r="G676" i="6" s="1"/>
  <c r="H676" i="6" s="1"/>
  <c r="D617" i="6"/>
  <c r="E616" i="6"/>
  <c r="F616" i="6" s="1"/>
  <c r="G616" i="6" s="1"/>
  <c r="H616" i="6" s="1"/>
  <c r="D557" i="6"/>
  <c r="E556" i="6"/>
  <c r="F556" i="6" s="1"/>
  <c r="G556" i="6" s="1"/>
  <c r="H556" i="6" s="1"/>
  <c r="D497" i="6"/>
  <c r="E496" i="6"/>
  <c r="F496" i="6" s="1"/>
  <c r="G496" i="6" s="1"/>
  <c r="H496" i="6" s="1"/>
  <c r="D440" i="6"/>
  <c r="E438" i="6"/>
  <c r="F438" i="6" s="1"/>
  <c r="G438" i="6" s="1"/>
  <c r="H439" i="6" s="1"/>
  <c r="D377" i="6"/>
  <c r="E376" i="6"/>
  <c r="F376" i="6" s="1"/>
  <c r="G376" i="6" s="1"/>
  <c r="H376" i="6" s="1"/>
  <c r="D317" i="6"/>
  <c r="E316" i="6"/>
  <c r="F316" i="6" s="1"/>
  <c r="G316" i="6" s="1"/>
  <c r="H316" i="6" s="1"/>
  <c r="D258" i="6"/>
  <c r="E257" i="6"/>
  <c r="F257" i="6" s="1"/>
  <c r="G257" i="6" s="1"/>
  <c r="H257" i="6" s="1"/>
  <c r="E857" i="6" l="1"/>
  <c r="F857" i="6" s="1"/>
  <c r="G857" i="6" s="1"/>
  <c r="H857" i="6" s="1"/>
  <c r="D858" i="6"/>
  <c r="E798" i="6"/>
  <c r="F798" i="6" s="1"/>
  <c r="G798" i="6" s="1"/>
  <c r="H799" i="6" s="1"/>
  <c r="D800" i="6"/>
  <c r="E737" i="6"/>
  <c r="F737" i="6" s="1"/>
  <c r="G737" i="6" s="1"/>
  <c r="H737" i="6" s="1"/>
  <c r="D738" i="6"/>
  <c r="E677" i="6"/>
  <c r="F677" i="6" s="1"/>
  <c r="G677" i="6" s="1"/>
  <c r="H677" i="6" s="1"/>
  <c r="D678" i="6"/>
  <c r="E617" i="6"/>
  <c r="F617" i="6" s="1"/>
  <c r="G617" i="6" s="1"/>
  <c r="H617" i="6" s="1"/>
  <c r="D618" i="6"/>
  <c r="E557" i="6"/>
  <c r="F557" i="6" s="1"/>
  <c r="G557" i="6" s="1"/>
  <c r="H557" i="6" s="1"/>
  <c r="D558" i="6"/>
  <c r="E497" i="6"/>
  <c r="F497" i="6" s="1"/>
  <c r="G497" i="6" s="1"/>
  <c r="H497" i="6" s="1"/>
  <c r="D498" i="6"/>
  <c r="E440" i="6"/>
  <c r="F440" i="6" s="1"/>
  <c r="G440" i="6" s="1"/>
  <c r="H440" i="6" s="1"/>
  <c r="J441" i="6"/>
  <c r="E377" i="6"/>
  <c r="F377" i="6" s="1"/>
  <c r="G377" i="6" s="1"/>
  <c r="H377" i="6" s="1"/>
  <c r="D378" i="6"/>
  <c r="E317" i="6"/>
  <c r="F317" i="6" s="1"/>
  <c r="G317" i="6" s="1"/>
  <c r="H317" i="6" s="1"/>
  <c r="D318" i="6"/>
  <c r="E258" i="6"/>
  <c r="F258" i="6" s="1"/>
  <c r="G258" i="6" s="1"/>
  <c r="H259" i="6" s="1"/>
  <c r="D260" i="6"/>
  <c r="D860" i="6" l="1"/>
  <c r="E858" i="6"/>
  <c r="F858" i="6" s="1"/>
  <c r="G858" i="6" s="1"/>
  <c r="H859" i="6" s="1"/>
  <c r="J801" i="6"/>
  <c r="E800" i="6"/>
  <c r="F800" i="6" s="1"/>
  <c r="G800" i="6" s="1"/>
  <c r="H800" i="6" s="1"/>
  <c r="D740" i="6"/>
  <c r="E738" i="6"/>
  <c r="F738" i="6" s="1"/>
  <c r="G738" i="6" s="1"/>
  <c r="H739" i="6" s="1"/>
  <c r="D680" i="6"/>
  <c r="E678" i="6"/>
  <c r="F678" i="6" s="1"/>
  <c r="G678" i="6" s="1"/>
  <c r="H679" i="6" s="1"/>
  <c r="D620" i="6"/>
  <c r="E618" i="6"/>
  <c r="F618" i="6" s="1"/>
  <c r="G618" i="6" s="1"/>
  <c r="H619" i="6" s="1"/>
  <c r="D560" i="6"/>
  <c r="E558" i="6"/>
  <c r="F558" i="6" s="1"/>
  <c r="G558" i="6" s="1"/>
  <c r="H559" i="6" s="1"/>
  <c r="D500" i="6"/>
  <c r="E498" i="6"/>
  <c r="F498" i="6" s="1"/>
  <c r="G498" i="6" s="1"/>
  <c r="H499" i="6" s="1"/>
  <c r="D442" i="6"/>
  <c r="E441" i="6"/>
  <c r="F441" i="6" s="1"/>
  <c r="G441" i="6" s="1"/>
  <c r="H441" i="6" s="1"/>
  <c r="D380" i="6"/>
  <c r="E378" i="6"/>
  <c r="F378" i="6" s="1"/>
  <c r="G378" i="6" s="1"/>
  <c r="H379" i="6" s="1"/>
  <c r="D320" i="6"/>
  <c r="E318" i="6"/>
  <c r="F318" i="6" s="1"/>
  <c r="G318" i="6" s="1"/>
  <c r="H319" i="6" s="1"/>
  <c r="J261" i="6"/>
  <c r="E260" i="6"/>
  <c r="F260" i="6" s="1"/>
  <c r="G260" i="6" s="1"/>
  <c r="H260" i="6" s="1"/>
  <c r="J861" i="6" l="1"/>
  <c r="E860" i="6"/>
  <c r="F860" i="6" s="1"/>
  <c r="G860" i="6" s="1"/>
  <c r="H860" i="6" s="1"/>
  <c r="E801" i="6"/>
  <c r="F801" i="6" s="1"/>
  <c r="G801" i="6" s="1"/>
  <c r="H801" i="6" s="1"/>
  <c r="D802" i="6"/>
  <c r="J741" i="6"/>
  <c r="E740" i="6"/>
  <c r="F740" i="6" s="1"/>
  <c r="G740" i="6" s="1"/>
  <c r="H740" i="6" s="1"/>
  <c r="J681" i="6"/>
  <c r="E680" i="6"/>
  <c r="F680" i="6" s="1"/>
  <c r="G680" i="6" s="1"/>
  <c r="H680" i="6" s="1"/>
  <c r="J621" i="6"/>
  <c r="E620" i="6"/>
  <c r="F620" i="6" s="1"/>
  <c r="G620" i="6" s="1"/>
  <c r="H620" i="6" s="1"/>
  <c r="J561" i="6"/>
  <c r="E560" i="6"/>
  <c r="F560" i="6" s="1"/>
  <c r="G560" i="6" s="1"/>
  <c r="H560" i="6" s="1"/>
  <c r="J501" i="6"/>
  <c r="E500" i="6"/>
  <c r="F500" i="6" s="1"/>
  <c r="G500" i="6" s="1"/>
  <c r="H500" i="6" s="1"/>
  <c r="E442" i="6"/>
  <c r="F442" i="6" s="1"/>
  <c r="G442" i="6" s="1"/>
  <c r="H442" i="6" s="1"/>
  <c r="D443" i="6"/>
  <c r="J381" i="6"/>
  <c r="E380" i="6"/>
  <c r="F380" i="6" s="1"/>
  <c r="G380" i="6" s="1"/>
  <c r="H380" i="6" s="1"/>
  <c r="J321" i="6"/>
  <c r="E320" i="6"/>
  <c r="F320" i="6" s="1"/>
  <c r="G320" i="6" s="1"/>
  <c r="H320" i="6" s="1"/>
  <c r="D262" i="6"/>
  <c r="P261" i="6"/>
  <c r="F261" i="6" s="1"/>
  <c r="G261" i="6" s="1"/>
  <c r="H261" i="6" s="1"/>
  <c r="D862" i="6" l="1"/>
  <c r="E861" i="6"/>
  <c r="F861" i="6" s="1"/>
  <c r="G861" i="6" s="1"/>
  <c r="H861" i="6" s="1"/>
  <c r="D803" i="6"/>
  <c r="E802" i="6"/>
  <c r="F802" i="6" s="1"/>
  <c r="G802" i="6" s="1"/>
  <c r="H802" i="6" s="1"/>
  <c r="D742" i="6"/>
  <c r="E741" i="6"/>
  <c r="F741" i="6" s="1"/>
  <c r="G741" i="6" s="1"/>
  <c r="H741" i="6" s="1"/>
  <c r="D682" i="6"/>
  <c r="E681" i="6"/>
  <c r="F681" i="6" s="1"/>
  <c r="G681" i="6" s="1"/>
  <c r="H681" i="6" s="1"/>
  <c r="D622" i="6"/>
  <c r="E621" i="6"/>
  <c r="F621" i="6" s="1"/>
  <c r="G621" i="6" s="1"/>
  <c r="H621" i="6" s="1"/>
  <c r="D562" i="6"/>
  <c r="E561" i="6"/>
  <c r="F561" i="6" s="1"/>
  <c r="G561" i="6" s="1"/>
  <c r="H561" i="6" s="1"/>
  <c r="D502" i="6"/>
  <c r="E501" i="6"/>
  <c r="F501" i="6" s="1"/>
  <c r="G501" i="6" s="1"/>
  <c r="H501" i="6" s="1"/>
  <c r="D444" i="6"/>
  <c r="E443" i="6"/>
  <c r="F443" i="6" s="1"/>
  <c r="G443" i="6" s="1"/>
  <c r="H443" i="6" s="1"/>
  <c r="D382" i="6"/>
  <c r="P381" i="6"/>
  <c r="F381" i="6" s="1"/>
  <c r="G381" i="6" s="1"/>
  <c r="H381" i="6" s="1"/>
  <c r="D322" i="6"/>
  <c r="P321" i="6"/>
  <c r="F321" i="6" s="1"/>
  <c r="G321" i="6" s="1"/>
  <c r="H321" i="6" s="1"/>
  <c r="E262" i="6"/>
  <c r="F262" i="6" s="1"/>
  <c r="G262" i="6" s="1"/>
  <c r="H262" i="6" s="1"/>
  <c r="D263" i="6"/>
  <c r="D863" i="6" l="1"/>
  <c r="E862" i="6"/>
  <c r="F862" i="6" s="1"/>
  <c r="G862" i="6" s="1"/>
  <c r="H862" i="6" s="1"/>
  <c r="D804" i="6"/>
  <c r="E803" i="6"/>
  <c r="F803" i="6" s="1"/>
  <c r="G803" i="6" s="1"/>
  <c r="H803" i="6" s="1"/>
  <c r="E742" i="6"/>
  <c r="F742" i="6" s="1"/>
  <c r="G742" i="6" s="1"/>
  <c r="H742" i="6" s="1"/>
  <c r="D743" i="6"/>
  <c r="D683" i="6"/>
  <c r="E682" i="6"/>
  <c r="F682" i="6" s="1"/>
  <c r="G682" i="6" s="1"/>
  <c r="H682" i="6" s="1"/>
  <c r="D623" i="6"/>
  <c r="E622" i="6"/>
  <c r="F622" i="6" s="1"/>
  <c r="G622" i="6" s="1"/>
  <c r="H622" i="6" s="1"/>
  <c r="D563" i="6"/>
  <c r="E562" i="6"/>
  <c r="F562" i="6" s="1"/>
  <c r="G562" i="6" s="1"/>
  <c r="H562" i="6" s="1"/>
  <c r="D503" i="6"/>
  <c r="E502" i="6"/>
  <c r="F502" i="6" s="1"/>
  <c r="G502" i="6" s="1"/>
  <c r="H502" i="6" s="1"/>
  <c r="D445" i="6"/>
  <c r="E444" i="6"/>
  <c r="F444" i="6" s="1"/>
  <c r="G444" i="6" s="1"/>
  <c r="H444" i="6" s="1"/>
  <c r="D383" i="6"/>
  <c r="E382" i="6"/>
  <c r="F382" i="6" s="1"/>
  <c r="G382" i="6" s="1"/>
  <c r="H382" i="6" s="1"/>
  <c r="E322" i="6"/>
  <c r="F322" i="6" s="1"/>
  <c r="G322" i="6" s="1"/>
  <c r="H322" i="6" s="1"/>
  <c r="D323" i="6"/>
  <c r="D264" i="6"/>
  <c r="E263" i="6"/>
  <c r="F263" i="6" s="1"/>
  <c r="G263" i="6" s="1"/>
  <c r="H263" i="6" s="1"/>
  <c r="D864" i="6" l="1"/>
  <c r="E863" i="6"/>
  <c r="F863" i="6" s="1"/>
  <c r="G863" i="6" s="1"/>
  <c r="H863" i="6" s="1"/>
  <c r="D805" i="6"/>
  <c r="E804" i="6"/>
  <c r="F804" i="6" s="1"/>
  <c r="G804" i="6" s="1"/>
  <c r="H804" i="6" s="1"/>
  <c r="D744" i="6"/>
  <c r="E743" i="6"/>
  <c r="F743" i="6" s="1"/>
  <c r="G743" i="6" s="1"/>
  <c r="H743" i="6" s="1"/>
  <c r="D684" i="6"/>
  <c r="E683" i="6"/>
  <c r="F683" i="6" s="1"/>
  <c r="G683" i="6" s="1"/>
  <c r="H683" i="6" s="1"/>
  <c r="D624" i="6"/>
  <c r="E623" i="6"/>
  <c r="F623" i="6" s="1"/>
  <c r="G623" i="6" s="1"/>
  <c r="H623" i="6" s="1"/>
  <c r="D564" i="6"/>
  <c r="E563" i="6"/>
  <c r="F563" i="6" s="1"/>
  <c r="G563" i="6" s="1"/>
  <c r="H563" i="6" s="1"/>
  <c r="D504" i="6"/>
  <c r="E503" i="6"/>
  <c r="F503" i="6" s="1"/>
  <c r="G503" i="6" s="1"/>
  <c r="H503" i="6" s="1"/>
  <c r="D446" i="6"/>
  <c r="E445" i="6"/>
  <c r="F445" i="6" s="1"/>
  <c r="G445" i="6" s="1"/>
  <c r="H445" i="6" s="1"/>
  <c r="D384" i="6"/>
  <c r="E383" i="6"/>
  <c r="F383" i="6" s="1"/>
  <c r="G383" i="6" s="1"/>
  <c r="H383" i="6" s="1"/>
  <c r="D324" i="6"/>
  <c r="E323" i="6"/>
  <c r="F323" i="6" s="1"/>
  <c r="G323" i="6" s="1"/>
  <c r="H323" i="6" s="1"/>
  <c r="E264" i="6"/>
  <c r="F264" i="6" s="1"/>
  <c r="G264" i="6" s="1"/>
  <c r="H264" i="6" s="1"/>
  <c r="D265" i="6"/>
  <c r="D865" i="6" l="1"/>
  <c r="E864" i="6"/>
  <c r="F864" i="6" s="1"/>
  <c r="G864" i="6" s="1"/>
  <c r="H864" i="6" s="1"/>
  <c r="D806" i="6"/>
  <c r="E805" i="6"/>
  <c r="F805" i="6" s="1"/>
  <c r="G805" i="6" s="1"/>
  <c r="H805" i="6" s="1"/>
  <c r="D745" i="6"/>
  <c r="E744" i="6"/>
  <c r="F744" i="6" s="1"/>
  <c r="G744" i="6" s="1"/>
  <c r="H744" i="6" s="1"/>
  <c r="D685" i="6"/>
  <c r="E684" i="6"/>
  <c r="F684" i="6" s="1"/>
  <c r="G684" i="6" s="1"/>
  <c r="H684" i="6" s="1"/>
  <c r="D625" i="6"/>
  <c r="E624" i="6"/>
  <c r="F624" i="6" s="1"/>
  <c r="G624" i="6" s="1"/>
  <c r="H624" i="6" s="1"/>
  <c r="D565" i="6"/>
  <c r="E564" i="6"/>
  <c r="F564" i="6" s="1"/>
  <c r="G564" i="6" s="1"/>
  <c r="H564" i="6" s="1"/>
  <c r="D505" i="6"/>
  <c r="E504" i="6"/>
  <c r="F504" i="6" s="1"/>
  <c r="G504" i="6" s="1"/>
  <c r="H504" i="6" s="1"/>
  <c r="P447" i="6"/>
  <c r="E446" i="6"/>
  <c r="F446" i="6" s="1"/>
  <c r="G446" i="6" s="1"/>
  <c r="H446" i="6" s="1"/>
  <c r="D385" i="6"/>
  <c r="E384" i="6"/>
  <c r="F384" i="6" s="1"/>
  <c r="G384" i="6" s="1"/>
  <c r="H384" i="6" s="1"/>
  <c r="D325" i="6"/>
  <c r="E324" i="6"/>
  <c r="F324" i="6" s="1"/>
  <c r="G324" i="6" s="1"/>
  <c r="H324" i="6" s="1"/>
  <c r="D266" i="6"/>
  <c r="E265" i="6"/>
  <c r="F265" i="6" s="1"/>
  <c r="G265" i="6" s="1"/>
  <c r="H265" i="6" s="1"/>
  <c r="D866" i="6" l="1"/>
  <c r="E865" i="6"/>
  <c r="F865" i="6" s="1"/>
  <c r="G865" i="6" s="1"/>
  <c r="H865" i="6" s="1"/>
  <c r="E806" i="6"/>
  <c r="F806" i="6" s="1"/>
  <c r="G806" i="6" s="1"/>
  <c r="H806" i="6" s="1"/>
  <c r="P807" i="6"/>
  <c r="D746" i="6"/>
  <c r="E745" i="6"/>
  <c r="F745" i="6" s="1"/>
  <c r="G745" i="6" s="1"/>
  <c r="H745" i="6" s="1"/>
  <c r="D686" i="6"/>
  <c r="E685" i="6"/>
  <c r="F685" i="6" s="1"/>
  <c r="G685" i="6" s="1"/>
  <c r="H685" i="6" s="1"/>
  <c r="D626" i="6"/>
  <c r="E625" i="6"/>
  <c r="F625" i="6" s="1"/>
  <c r="G625" i="6" s="1"/>
  <c r="H625" i="6" s="1"/>
  <c r="D566" i="6"/>
  <c r="E565" i="6"/>
  <c r="F565" i="6" s="1"/>
  <c r="G565" i="6" s="1"/>
  <c r="H565" i="6" s="1"/>
  <c r="D506" i="6"/>
  <c r="E505" i="6"/>
  <c r="F505" i="6" s="1"/>
  <c r="G505" i="6" s="1"/>
  <c r="H505" i="6" s="1"/>
  <c r="P448" i="6"/>
  <c r="Q447" i="6"/>
  <c r="L447" i="6" s="1"/>
  <c r="M447" i="6" s="1"/>
  <c r="T447" i="6" s="1"/>
  <c r="D386" i="6"/>
  <c r="E385" i="6"/>
  <c r="F385" i="6" s="1"/>
  <c r="G385" i="6" s="1"/>
  <c r="H385" i="6" s="1"/>
  <c r="D326" i="6"/>
  <c r="E325" i="6"/>
  <c r="F325" i="6" s="1"/>
  <c r="G325" i="6" s="1"/>
  <c r="H325" i="6" s="1"/>
  <c r="E266" i="6"/>
  <c r="F266" i="6" s="1"/>
  <c r="G266" i="6" s="1"/>
  <c r="H266" i="6" s="1"/>
  <c r="P267" i="6"/>
  <c r="P867" i="6" l="1"/>
  <c r="E866" i="6"/>
  <c r="F866" i="6" s="1"/>
  <c r="G866" i="6" s="1"/>
  <c r="H866" i="6" s="1"/>
  <c r="P808" i="6"/>
  <c r="Q807" i="6"/>
  <c r="L807" i="6" s="1"/>
  <c r="M807" i="6" s="1"/>
  <c r="T807" i="6" s="1"/>
  <c r="P747" i="6"/>
  <c r="E746" i="6"/>
  <c r="F746" i="6" s="1"/>
  <c r="G746" i="6" s="1"/>
  <c r="H746" i="6" s="1"/>
  <c r="P687" i="6"/>
  <c r="E686" i="6"/>
  <c r="F686" i="6" s="1"/>
  <c r="G686" i="6" s="1"/>
  <c r="H686" i="6" s="1"/>
  <c r="P627" i="6"/>
  <c r="E626" i="6"/>
  <c r="F626" i="6" s="1"/>
  <c r="G626" i="6" s="1"/>
  <c r="H626" i="6" s="1"/>
  <c r="P567" i="6"/>
  <c r="E566" i="6"/>
  <c r="F566" i="6" s="1"/>
  <c r="G566" i="6" s="1"/>
  <c r="H566" i="6" s="1"/>
  <c r="P507" i="6"/>
  <c r="E506" i="6"/>
  <c r="F506" i="6" s="1"/>
  <c r="G506" i="6" s="1"/>
  <c r="H506" i="6" s="1"/>
  <c r="Q448" i="6"/>
  <c r="L449" i="6" s="1"/>
  <c r="S449" i="6" s="1"/>
  <c r="T449" i="6" s="1"/>
  <c r="D450" i="6"/>
  <c r="P387" i="6"/>
  <c r="E386" i="6"/>
  <c r="F386" i="6" s="1"/>
  <c r="G386" i="6" s="1"/>
  <c r="H386" i="6" s="1"/>
  <c r="P327" i="6"/>
  <c r="E326" i="6"/>
  <c r="F326" i="6" s="1"/>
  <c r="G326" i="6" s="1"/>
  <c r="H326" i="6" s="1"/>
  <c r="Q267" i="6"/>
  <c r="L267" i="6" s="1"/>
  <c r="M267" i="6" s="1"/>
  <c r="T267" i="6" s="1"/>
  <c r="P268" i="6"/>
  <c r="P868" i="6" l="1"/>
  <c r="Q867" i="6"/>
  <c r="L867" i="6" s="1"/>
  <c r="M867" i="6" s="1"/>
  <c r="T867" i="6" s="1"/>
  <c r="D810" i="6"/>
  <c r="Q808" i="6"/>
  <c r="L809" i="6" s="1"/>
  <c r="S809" i="6" s="1"/>
  <c r="T809" i="6" s="1"/>
  <c r="P748" i="6"/>
  <c r="Q747" i="6"/>
  <c r="L747" i="6" s="1"/>
  <c r="M747" i="6" s="1"/>
  <c r="T747" i="6" s="1"/>
  <c r="P688" i="6"/>
  <c r="Q687" i="6"/>
  <c r="L687" i="6" s="1"/>
  <c r="M687" i="6" s="1"/>
  <c r="T687" i="6" s="1"/>
  <c r="P628" i="6"/>
  <c r="Q627" i="6"/>
  <c r="L627" i="6" s="1"/>
  <c r="M627" i="6" s="1"/>
  <c r="T627" i="6" s="1"/>
  <c r="P568" i="6"/>
  <c r="Q567" i="6"/>
  <c r="L567" i="6" s="1"/>
  <c r="M567" i="6" s="1"/>
  <c r="T567" i="6" s="1"/>
  <c r="P508" i="6"/>
  <c r="Q507" i="6"/>
  <c r="L507" i="6" s="1"/>
  <c r="M507" i="6" s="1"/>
  <c r="T507" i="6" s="1"/>
  <c r="E450" i="6"/>
  <c r="F450" i="6" s="1"/>
  <c r="G450" i="6" s="1"/>
  <c r="H450" i="6" s="1"/>
  <c r="D451" i="6"/>
  <c r="P388" i="6"/>
  <c r="Q387" i="6"/>
  <c r="L387" i="6" s="1"/>
  <c r="M387" i="6" s="1"/>
  <c r="T387" i="6" s="1"/>
  <c r="P328" i="6"/>
  <c r="Q327" i="6"/>
  <c r="L327" i="6" s="1"/>
  <c r="M327" i="6" s="1"/>
  <c r="T327" i="6" s="1"/>
  <c r="Q268" i="6"/>
  <c r="L269" i="6" s="1"/>
  <c r="S269" i="6" s="1"/>
  <c r="T269" i="6" s="1"/>
  <c r="D270" i="6"/>
  <c r="D870" i="6" l="1"/>
  <c r="Q868" i="6"/>
  <c r="L869" i="6" s="1"/>
  <c r="S869" i="6" s="1"/>
  <c r="T869" i="6" s="1"/>
  <c r="D811" i="6"/>
  <c r="E810" i="6"/>
  <c r="F810" i="6" s="1"/>
  <c r="G810" i="6" s="1"/>
  <c r="H810" i="6" s="1"/>
  <c r="D750" i="6"/>
  <c r="Q748" i="6"/>
  <c r="L749" i="6" s="1"/>
  <c r="S749" i="6" s="1"/>
  <c r="T749" i="6" s="1"/>
  <c r="D690" i="6"/>
  <c r="Q688" i="6"/>
  <c r="L689" i="6" s="1"/>
  <c r="S689" i="6" s="1"/>
  <c r="T689" i="6" s="1"/>
  <c r="D630" i="6"/>
  <c r="Q628" i="6"/>
  <c r="L629" i="6" s="1"/>
  <c r="S629" i="6" s="1"/>
  <c r="T629" i="6" s="1"/>
  <c r="D570" i="6"/>
  <c r="Q568" i="6"/>
  <c r="L569" i="6" s="1"/>
  <c r="S569" i="6" s="1"/>
  <c r="T569" i="6" s="1"/>
  <c r="D510" i="6"/>
  <c r="Q508" i="6"/>
  <c r="L509" i="6" s="1"/>
  <c r="S509" i="6" s="1"/>
  <c r="T509" i="6" s="1"/>
  <c r="D452" i="6"/>
  <c r="E451" i="6"/>
  <c r="F451" i="6" s="1"/>
  <c r="G451" i="6" s="1"/>
  <c r="H451" i="6" s="1"/>
  <c r="D390" i="6"/>
  <c r="Q388" i="6"/>
  <c r="L389" i="6" s="1"/>
  <c r="S389" i="6" s="1"/>
  <c r="T389" i="6" s="1"/>
  <c r="D330" i="6"/>
  <c r="Q328" i="6"/>
  <c r="L329" i="6" s="1"/>
  <c r="S329" i="6" s="1"/>
  <c r="T329" i="6" s="1"/>
  <c r="D271" i="6"/>
  <c r="E270" i="6"/>
  <c r="F270" i="6" s="1"/>
  <c r="G270" i="6" s="1"/>
  <c r="H270" i="6" s="1"/>
  <c r="E870" i="6" l="1"/>
  <c r="F870" i="6" s="1"/>
  <c r="G870" i="6" s="1"/>
  <c r="H870" i="6" s="1"/>
  <c r="D871" i="6"/>
  <c r="E811" i="6"/>
  <c r="F811" i="6" s="1"/>
  <c r="G811" i="6" s="1"/>
  <c r="H811" i="6" s="1"/>
  <c r="D812" i="6"/>
  <c r="E750" i="6"/>
  <c r="F750" i="6" s="1"/>
  <c r="G750" i="6" s="1"/>
  <c r="H750" i="6" s="1"/>
  <c r="D751" i="6"/>
  <c r="E690" i="6"/>
  <c r="F690" i="6" s="1"/>
  <c r="G690" i="6" s="1"/>
  <c r="H690" i="6" s="1"/>
  <c r="D691" i="6"/>
  <c r="E630" i="6"/>
  <c r="F630" i="6" s="1"/>
  <c r="G630" i="6" s="1"/>
  <c r="H630" i="6" s="1"/>
  <c r="D631" i="6"/>
  <c r="E570" i="6"/>
  <c r="F570" i="6" s="1"/>
  <c r="G570" i="6" s="1"/>
  <c r="H570" i="6" s="1"/>
  <c r="D571" i="6"/>
  <c r="E510" i="6"/>
  <c r="F510" i="6" s="1"/>
  <c r="G510" i="6" s="1"/>
  <c r="H510" i="6" s="1"/>
  <c r="D511" i="6"/>
  <c r="E452" i="6"/>
  <c r="F452" i="6" s="1"/>
  <c r="G452" i="6" s="1"/>
  <c r="H452" i="6" s="1"/>
  <c r="D453" i="6"/>
  <c r="E390" i="6"/>
  <c r="F390" i="6" s="1"/>
  <c r="G390" i="6" s="1"/>
  <c r="H390" i="6" s="1"/>
  <c r="D391" i="6"/>
  <c r="E330" i="6"/>
  <c r="F330" i="6" s="1"/>
  <c r="G330" i="6" s="1"/>
  <c r="H330" i="6" s="1"/>
  <c r="D331" i="6"/>
  <c r="D272" i="6"/>
  <c r="E271" i="6"/>
  <c r="F271" i="6" s="1"/>
  <c r="G271" i="6" s="1"/>
  <c r="H271" i="6" s="1"/>
  <c r="D872" i="6" l="1"/>
  <c r="E871" i="6"/>
  <c r="F871" i="6" s="1"/>
  <c r="G871" i="6" s="1"/>
  <c r="H871" i="6" s="1"/>
  <c r="D813" i="6"/>
  <c r="E812" i="6"/>
  <c r="F812" i="6" s="1"/>
  <c r="G812" i="6" s="1"/>
  <c r="H812" i="6" s="1"/>
  <c r="D752" i="6"/>
  <c r="E751" i="6"/>
  <c r="F751" i="6" s="1"/>
  <c r="G751" i="6" s="1"/>
  <c r="H751" i="6" s="1"/>
  <c r="D692" i="6"/>
  <c r="E691" i="6"/>
  <c r="F691" i="6" s="1"/>
  <c r="G691" i="6" s="1"/>
  <c r="H691" i="6" s="1"/>
  <c r="D632" i="6"/>
  <c r="E631" i="6"/>
  <c r="F631" i="6" s="1"/>
  <c r="G631" i="6" s="1"/>
  <c r="H631" i="6" s="1"/>
  <c r="D572" i="6"/>
  <c r="E571" i="6"/>
  <c r="F571" i="6" s="1"/>
  <c r="G571" i="6" s="1"/>
  <c r="H571" i="6" s="1"/>
  <c r="D512" i="6"/>
  <c r="E511" i="6"/>
  <c r="F511" i="6" s="1"/>
  <c r="G511" i="6" s="1"/>
  <c r="H511" i="6" s="1"/>
  <c r="D454" i="6"/>
  <c r="E453" i="6"/>
  <c r="F453" i="6" s="1"/>
  <c r="G453" i="6" s="1"/>
  <c r="H453" i="6" s="1"/>
  <c r="D392" i="6"/>
  <c r="E391" i="6"/>
  <c r="F391" i="6" s="1"/>
  <c r="G391" i="6" s="1"/>
  <c r="H391" i="6" s="1"/>
  <c r="D332" i="6"/>
  <c r="E331" i="6"/>
  <c r="F331" i="6" s="1"/>
  <c r="G331" i="6" s="1"/>
  <c r="H331" i="6" s="1"/>
  <c r="D273" i="6"/>
  <c r="E272" i="6"/>
  <c r="F272" i="6" s="1"/>
  <c r="G272" i="6" s="1"/>
  <c r="H272" i="6" s="1"/>
  <c r="E872" i="6" l="1"/>
  <c r="F872" i="6" s="1"/>
  <c r="G872" i="6" s="1"/>
  <c r="H872" i="6" s="1"/>
  <c r="D873" i="6"/>
  <c r="E813" i="6"/>
  <c r="F813" i="6" s="1"/>
  <c r="G813" i="6" s="1"/>
  <c r="H813" i="6" s="1"/>
  <c r="D814" i="6"/>
  <c r="E752" i="6"/>
  <c r="F752" i="6" s="1"/>
  <c r="G752" i="6" s="1"/>
  <c r="H752" i="6" s="1"/>
  <c r="D753" i="6"/>
  <c r="E692" i="6"/>
  <c r="F692" i="6" s="1"/>
  <c r="G692" i="6" s="1"/>
  <c r="H692" i="6" s="1"/>
  <c r="D693" i="6"/>
  <c r="E632" i="6"/>
  <c r="F632" i="6" s="1"/>
  <c r="G632" i="6" s="1"/>
  <c r="H632" i="6" s="1"/>
  <c r="D633" i="6"/>
  <c r="E572" i="6"/>
  <c r="F572" i="6" s="1"/>
  <c r="G572" i="6" s="1"/>
  <c r="H572" i="6" s="1"/>
  <c r="D573" i="6"/>
  <c r="E512" i="6"/>
  <c r="F512" i="6" s="1"/>
  <c r="G512" i="6" s="1"/>
  <c r="H512" i="6" s="1"/>
  <c r="D513" i="6"/>
  <c r="E454" i="6"/>
  <c r="F454" i="6" s="1"/>
  <c r="G454" i="6" s="1"/>
  <c r="H454" i="6" s="1"/>
  <c r="D455" i="6"/>
  <c r="E392" i="6"/>
  <c r="F392" i="6" s="1"/>
  <c r="G392" i="6" s="1"/>
  <c r="H392" i="6" s="1"/>
  <c r="D393" i="6"/>
  <c r="E332" i="6"/>
  <c r="F332" i="6" s="1"/>
  <c r="G332" i="6" s="1"/>
  <c r="H332" i="6" s="1"/>
  <c r="D333" i="6"/>
  <c r="E273" i="6"/>
  <c r="F273" i="6" s="1"/>
  <c r="G273" i="6" s="1"/>
  <c r="H273" i="6" s="1"/>
  <c r="D274" i="6"/>
  <c r="D874" i="6" l="1"/>
  <c r="E873" i="6"/>
  <c r="F873" i="6" s="1"/>
  <c r="G873" i="6" s="1"/>
  <c r="H873" i="6" s="1"/>
  <c r="D815" i="6"/>
  <c r="E814" i="6"/>
  <c r="F814" i="6" s="1"/>
  <c r="G814" i="6" s="1"/>
  <c r="H814" i="6" s="1"/>
  <c r="D754" i="6"/>
  <c r="E753" i="6"/>
  <c r="F753" i="6" s="1"/>
  <c r="G753" i="6" s="1"/>
  <c r="H753" i="6" s="1"/>
  <c r="D694" i="6"/>
  <c r="E693" i="6"/>
  <c r="F693" i="6" s="1"/>
  <c r="G693" i="6" s="1"/>
  <c r="H693" i="6" s="1"/>
  <c r="D634" i="6"/>
  <c r="E633" i="6"/>
  <c r="F633" i="6" s="1"/>
  <c r="G633" i="6" s="1"/>
  <c r="H633" i="6" s="1"/>
  <c r="D574" i="6"/>
  <c r="E573" i="6"/>
  <c r="F573" i="6" s="1"/>
  <c r="G573" i="6" s="1"/>
  <c r="H573" i="6" s="1"/>
  <c r="D514" i="6"/>
  <c r="E513" i="6"/>
  <c r="F513" i="6" s="1"/>
  <c r="G513" i="6" s="1"/>
  <c r="H513" i="6" s="1"/>
  <c r="J456" i="6"/>
  <c r="E455" i="6"/>
  <c r="F455" i="6" s="1"/>
  <c r="G455" i="6" s="1"/>
  <c r="H455" i="6" s="1"/>
  <c r="D394" i="6"/>
  <c r="E393" i="6"/>
  <c r="F393" i="6" s="1"/>
  <c r="G393" i="6" s="1"/>
  <c r="H393" i="6" s="1"/>
  <c r="D334" i="6"/>
  <c r="E333" i="6"/>
  <c r="F333" i="6" s="1"/>
  <c r="G333" i="6" s="1"/>
  <c r="H333" i="6" s="1"/>
  <c r="D275" i="6"/>
  <c r="E274" i="6"/>
  <c r="F274" i="6" s="1"/>
  <c r="G274" i="6" s="1"/>
  <c r="H274" i="6" s="1"/>
  <c r="E874" i="6" l="1"/>
  <c r="F874" i="6" s="1"/>
  <c r="G874" i="6" s="1"/>
  <c r="H874" i="6" s="1"/>
  <c r="D875" i="6"/>
  <c r="E815" i="6"/>
  <c r="F815" i="6" s="1"/>
  <c r="G815" i="6" s="1"/>
  <c r="H815" i="6" s="1"/>
  <c r="J816" i="6"/>
  <c r="E754" i="6"/>
  <c r="F754" i="6" s="1"/>
  <c r="G754" i="6" s="1"/>
  <c r="H754" i="6" s="1"/>
  <c r="D755" i="6"/>
  <c r="E694" i="6"/>
  <c r="F694" i="6" s="1"/>
  <c r="G694" i="6" s="1"/>
  <c r="H694" i="6" s="1"/>
  <c r="D695" i="6"/>
  <c r="E634" i="6"/>
  <c r="F634" i="6" s="1"/>
  <c r="G634" i="6" s="1"/>
  <c r="H634" i="6" s="1"/>
  <c r="D635" i="6"/>
  <c r="E574" i="6"/>
  <c r="F574" i="6" s="1"/>
  <c r="G574" i="6" s="1"/>
  <c r="H574" i="6" s="1"/>
  <c r="D575" i="6"/>
  <c r="E514" i="6"/>
  <c r="F514" i="6" s="1"/>
  <c r="G514" i="6" s="1"/>
  <c r="H514" i="6" s="1"/>
  <c r="D515" i="6"/>
  <c r="Q456" i="6"/>
  <c r="R456" i="6" s="1"/>
  <c r="S456" i="6" s="1"/>
  <c r="T456" i="6" s="1"/>
  <c r="D457" i="6"/>
  <c r="E394" i="6"/>
  <c r="F394" i="6" s="1"/>
  <c r="G394" i="6" s="1"/>
  <c r="H394" i="6" s="1"/>
  <c r="D395" i="6"/>
  <c r="E334" i="6"/>
  <c r="F334" i="6" s="1"/>
  <c r="G334" i="6" s="1"/>
  <c r="H334" i="6" s="1"/>
  <c r="D335" i="6"/>
  <c r="J276" i="6"/>
  <c r="E275" i="6"/>
  <c r="F275" i="6" s="1"/>
  <c r="G275" i="6" s="1"/>
  <c r="H275" i="6" s="1"/>
  <c r="J876" i="6" l="1"/>
  <c r="E875" i="6"/>
  <c r="F875" i="6" s="1"/>
  <c r="G875" i="6" s="1"/>
  <c r="H875" i="6" s="1"/>
  <c r="D817" i="6"/>
  <c r="Q816" i="6"/>
  <c r="R816" i="6" s="1"/>
  <c r="S816" i="6" s="1"/>
  <c r="T816" i="6" s="1"/>
  <c r="J756" i="6"/>
  <c r="E755" i="6"/>
  <c r="F755" i="6" s="1"/>
  <c r="G755" i="6" s="1"/>
  <c r="H755" i="6" s="1"/>
  <c r="J696" i="6"/>
  <c r="E695" i="6"/>
  <c r="F695" i="6" s="1"/>
  <c r="G695" i="6" s="1"/>
  <c r="H695" i="6" s="1"/>
  <c r="E635" i="6"/>
  <c r="F635" i="6" s="1"/>
  <c r="G635" i="6" s="1"/>
  <c r="H635" i="6" s="1"/>
  <c r="J636" i="6"/>
  <c r="J576" i="6"/>
  <c r="E575" i="6"/>
  <c r="F575" i="6" s="1"/>
  <c r="G575" i="6" s="1"/>
  <c r="H575" i="6" s="1"/>
  <c r="J516" i="6"/>
  <c r="E515" i="6"/>
  <c r="F515" i="6" s="1"/>
  <c r="G515" i="6" s="1"/>
  <c r="H515" i="6" s="1"/>
  <c r="E457" i="6"/>
  <c r="F457" i="6" s="1"/>
  <c r="G457" i="6" s="1"/>
  <c r="H457" i="6" s="1"/>
  <c r="D458" i="6"/>
  <c r="J396" i="6"/>
  <c r="E395" i="6"/>
  <c r="F395" i="6" s="1"/>
  <c r="G395" i="6" s="1"/>
  <c r="H395" i="6" s="1"/>
  <c r="J336" i="6"/>
  <c r="E335" i="6"/>
  <c r="F335" i="6" s="1"/>
  <c r="G335" i="6" s="1"/>
  <c r="H335" i="6" s="1"/>
  <c r="D277" i="6"/>
  <c r="Q276" i="6"/>
  <c r="R276" i="6" s="1"/>
  <c r="S276" i="6" s="1"/>
  <c r="T276" i="6" s="1"/>
  <c r="Q876" i="6" l="1"/>
  <c r="R876" i="6" s="1"/>
  <c r="S876" i="6" s="1"/>
  <c r="T876" i="6" s="1"/>
  <c r="D877" i="6"/>
  <c r="E817" i="6"/>
  <c r="F817" i="6" s="1"/>
  <c r="G817" i="6" s="1"/>
  <c r="H817" i="6" s="1"/>
  <c r="D818" i="6"/>
  <c r="Q756" i="6"/>
  <c r="R756" i="6" s="1"/>
  <c r="S756" i="6" s="1"/>
  <c r="T756" i="6" s="1"/>
  <c r="D757" i="6"/>
  <c r="Q696" i="6"/>
  <c r="R696" i="6" s="1"/>
  <c r="S696" i="6" s="1"/>
  <c r="T696" i="6" s="1"/>
  <c r="D697" i="6"/>
  <c r="Q636" i="6"/>
  <c r="R636" i="6" s="1"/>
  <c r="G636" i="6" s="1"/>
  <c r="H636" i="6" s="1"/>
  <c r="D637" i="6"/>
  <c r="Q576" i="6"/>
  <c r="R576" i="6" s="1"/>
  <c r="G576" i="6" s="1"/>
  <c r="H576" i="6" s="1"/>
  <c r="D577" i="6"/>
  <c r="Q516" i="6"/>
  <c r="R516" i="6" s="1"/>
  <c r="S516" i="6" s="1"/>
  <c r="T516" i="6" s="1"/>
  <c r="D517" i="6"/>
  <c r="E458" i="6"/>
  <c r="F458" i="6" s="1"/>
  <c r="G458" i="6" s="1"/>
  <c r="H458" i="6" s="1"/>
  <c r="D459" i="6"/>
  <c r="Q396" i="6"/>
  <c r="R396" i="6" s="1"/>
  <c r="S396" i="6" s="1"/>
  <c r="T396" i="6" s="1"/>
  <c r="D397" i="6"/>
  <c r="Q336" i="6"/>
  <c r="R336" i="6" s="1"/>
  <c r="S336" i="6" s="1"/>
  <c r="T336" i="6" s="1"/>
  <c r="D337" i="6"/>
  <c r="D278" i="6"/>
  <c r="E277" i="6"/>
  <c r="F277" i="6" s="1"/>
  <c r="G277" i="6" s="1"/>
  <c r="H277" i="6" s="1"/>
  <c r="D878" i="6" l="1"/>
  <c r="E877" i="6"/>
  <c r="F877" i="6" s="1"/>
  <c r="G877" i="6" s="1"/>
  <c r="H877" i="6" s="1"/>
  <c r="D819" i="6"/>
  <c r="E818" i="6"/>
  <c r="F818" i="6" s="1"/>
  <c r="G818" i="6" s="1"/>
  <c r="H818" i="6" s="1"/>
  <c r="D758" i="6"/>
  <c r="E757" i="6"/>
  <c r="F757" i="6" s="1"/>
  <c r="G757" i="6" s="1"/>
  <c r="H757" i="6" s="1"/>
  <c r="D698" i="6"/>
  <c r="E697" i="6"/>
  <c r="F697" i="6" s="1"/>
  <c r="G697" i="6" s="1"/>
  <c r="H697" i="6" s="1"/>
  <c r="D638" i="6"/>
  <c r="E637" i="6"/>
  <c r="F637" i="6" s="1"/>
  <c r="G637" i="6" s="1"/>
  <c r="H637" i="6" s="1"/>
  <c r="D578" i="6"/>
  <c r="E577" i="6"/>
  <c r="F577" i="6" s="1"/>
  <c r="G577" i="6" s="1"/>
  <c r="H577" i="6" s="1"/>
  <c r="D518" i="6"/>
  <c r="E517" i="6"/>
  <c r="F517" i="6" s="1"/>
  <c r="G517" i="6" s="1"/>
  <c r="H517" i="6" s="1"/>
  <c r="D460" i="6"/>
  <c r="E459" i="6"/>
  <c r="F459" i="6" s="1"/>
  <c r="G459" i="6" s="1"/>
  <c r="H459" i="6" s="1"/>
  <c r="D398" i="6"/>
  <c r="E397" i="6"/>
  <c r="F397" i="6" s="1"/>
  <c r="G397" i="6" s="1"/>
  <c r="H397" i="6" s="1"/>
  <c r="D338" i="6"/>
  <c r="E337" i="6"/>
  <c r="F337" i="6" s="1"/>
  <c r="G337" i="6" s="1"/>
  <c r="H337" i="6" s="1"/>
  <c r="D279" i="6"/>
  <c r="E278" i="6"/>
  <c r="F278" i="6" s="1"/>
  <c r="G278" i="6" s="1"/>
  <c r="H278" i="6" s="1"/>
  <c r="E878" i="6" l="1"/>
  <c r="F878" i="6" s="1"/>
  <c r="G878" i="6" s="1"/>
  <c r="H878" i="6" s="1"/>
  <c r="D879" i="6"/>
  <c r="E819" i="6"/>
  <c r="F819" i="6" s="1"/>
  <c r="G819" i="6" s="1"/>
  <c r="H819" i="6" s="1"/>
  <c r="D820" i="6"/>
  <c r="E758" i="6"/>
  <c r="F758" i="6" s="1"/>
  <c r="G758" i="6" s="1"/>
  <c r="H758" i="6" s="1"/>
  <c r="D759" i="6"/>
  <c r="E698" i="6"/>
  <c r="F698" i="6" s="1"/>
  <c r="G698" i="6" s="1"/>
  <c r="H698" i="6" s="1"/>
  <c r="D699" i="6"/>
  <c r="E638" i="6"/>
  <c r="F638" i="6" s="1"/>
  <c r="G638" i="6" s="1"/>
  <c r="H638" i="6" s="1"/>
  <c r="D639" i="6"/>
  <c r="E578" i="6"/>
  <c r="F578" i="6" s="1"/>
  <c r="G578" i="6" s="1"/>
  <c r="H578" i="6" s="1"/>
  <c r="D579" i="6"/>
  <c r="E518" i="6"/>
  <c r="F518" i="6" s="1"/>
  <c r="G518" i="6" s="1"/>
  <c r="H518" i="6" s="1"/>
  <c r="D519" i="6"/>
  <c r="E460" i="6"/>
  <c r="F460" i="6" s="1"/>
  <c r="G460" i="6" s="1"/>
  <c r="H460" i="6" s="1"/>
  <c r="D461" i="6"/>
  <c r="E398" i="6"/>
  <c r="F398" i="6" s="1"/>
  <c r="G398" i="6" s="1"/>
  <c r="H398" i="6" s="1"/>
  <c r="D399" i="6"/>
  <c r="E338" i="6"/>
  <c r="F338" i="6" s="1"/>
  <c r="G338" i="6" s="1"/>
  <c r="H338" i="6" s="1"/>
  <c r="D339" i="6"/>
  <c r="D280" i="6"/>
  <c r="E279" i="6"/>
  <c r="F279" i="6" s="1"/>
  <c r="G279" i="6" s="1"/>
  <c r="H279" i="6" s="1"/>
  <c r="D880" i="6" l="1"/>
  <c r="E879" i="6"/>
  <c r="F879" i="6" s="1"/>
  <c r="G879" i="6" s="1"/>
  <c r="H879" i="6" s="1"/>
  <c r="D821" i="6"/>
  <c r="E820" i="6"/>
  <c r="F820" i="6" s="1"/>
  <c r="G820" i="6" s="1"/>
  <c r="H820" i="6" s="1"/>
  <c r="D760" i="6"/>
  <c r="E759" i="6"/>
  <c r="F759" i="6" s="1"/>
  <c r="G759" i="6" s="1"/>
  <c r="H759" i="6" s="1"/>
  <c r="D700" i="6"/>
  <c r="E699" i="6"/>
  <c r="F699" i="6" s="1"/>
  <c r="G699" i="6" s="1"/>
  <c r="H699" i="6" s="1"/>
  <c r="D640" i="6"/>
  <c r="E639" i="6"/>
  <c r="F639" i="6" s="1"/>
  <c r="G639" i="6" s="1"/>
  <c r="H639" i="6" s="1"/>
  <c r="D580" i="6"/>
  <c r="E579" i="6"/>
  <c r="F579" i="6" s="1"/>
  <c r="G579" i="6" s="1"/>
  <c r="H579" i="6" s="1"/>
  <c r="D520" i="6"/>
  <c r="E519" i="6"/>
  <c r="F519" i="6" s="1"/>
  <c r="G519" i="6" s="1"/>
  <c r="H519" i="6" s="1"/>
  <c r="D462" i="6"/>
  <c r="E461" i="6"/>
  <c r="F461" i="6" s="1"/>
  <c r="G461" i="6" s="1"/>
  <c r="H461" i="6" s="1"/>
  <c r="D400" i="6"/>
  <c r="E399" i="6"/>
  <c r="F399" i="6" s="1"/>
  <c r="G399" i="6" s="1"/>
  <c r="H399" i="6" s="1"/>
  <c r="D340" i="6"/>
  <c r="E339" i="6"/>
  <c r="F339" i="6" s="1"/>
  <c r="G339" i="6" s="1"/>
  <c r="H339" i="6" s="1"/>
  <c r="D281" i="6"/>
  <c r="E280" i="6"/>
  <c r="F280" i="6" s="1"/>
  <c r="G280" i="6" s="1"/>
  <c r="H280" i="6" s="1"/>
  <c r="E880" i="6" l="1"/>
  <c r="F880" i="6" s="1"/>
  <c r="G880" i="6" s="1"/>
  <c r="H880" i="6" s="1"/>
  <c r="D881" i="6"/>
  <c r="E821" i="6"/>
  <c r="F821" i="6" s="1"/>
  <c r="G821" i="6" s="1"/>
  <c r="H821" i="6" s="1"/>
  <c r="D822" i="6"/>
  <c r="E760" i="6"/>
  <c r="F760" i="6" s="1"/>
  <c r="G760" i="6" s="1"/>
  <c r="H760" i="6" s="1"/>
  <c r="D761" i="6"/>
  <c r="E700" i="6"/>
  <c r="F700" i="6" s="1"/>
  <c r="G700" i="6" s="1"/>
  <c r="H700" i="6" s="1"/>
  <c r="D701" i="6"/>
  <c r="E640" i="6"/>
  <c r="F640" i="6" s="1"/>
  <c r="G640" i="6" s="1"/>
  <c r="H640" i="6" s="1"/>
  <c r="D641" i="6"/>
  <c r="E580" i="6"/>
  <c r="F580" i="6" s="1"/>
  <c r="G580" i="6" s="1"/>
  <c r="H580" i="6" s="1"/>
  <c r="D581" i="6"/>
  <c r="E520" i="6"/>
  <c r="F520" i="6" s="1"/>
  <c r="G520" i="6" s="1"/>
  <c r="H520" i="6" s="1"/>
  <c r="D521" i="6"/>
  <c r="E462" i="6"/>
  <c r="F463" i="6" s="1"/>
  <c r="G463" i="6" s="1"/>
  <c r="H463" i="6" s="1"/>
  <c r="D464" i="6"/>
  <c r="E400" i="6"/>
  <c r="F400" i="6" s="1"/>
  <c r="G400" i="6" s="1"/>
  <c r="H400" i="6" s="1"/>
  <c r="D401" i="6"/>
  <c r="E340" i="6"/>
  <c r="F340" i="6" s="1"/>
  <c r="G340" i="6" s="1"/>
  <c r="H340" i="6" s="1"/>
  <c r="D341" i="6"/>
  <c r="E281" i="6"/>
  <c r="F281" i="6" s="1"/>
  <c r="G281" i="6" s="1"/>
  <c r="H281" i="6" s="1"/>
  <c r="D282" i="6"/>
  <c r="D882" i="6" l="1"/>
  <c r="E881" i="6"/>
  <c r="F881" i="6" s="1"/>
  <c r="G881" i="6" s="1"/>
  <c r="H881" i="6" s="1"/>
  <c r="D824" i="6"/>
  <c r="E822" i="6"/>
  <c r="F823" i="6" s="1"/>
  <c r="G823" i="6" s="1"/>
  <c r="H823" i="6" s="1"/>
  <c r="D762" i="6"/>
  <c r="E761" i="6"/>
  <c r="F761" i="6" s="1"/>
  <c r="G761" i="6" s="1"/>
  <c r="H761" i="6" s="1"/>
  <c r="D702" i="6"/>
  <c r="E701" i="6"/>
  <c r="F701" i="6" s="1"/>
  <c r="G701" i="6" s="1"/>
  <c r="H701" i="6" s="1"/>
  <c r="D642" i="6"/>
  <c r="E641" i="6"/>
  <c r="F641" i="6" s="1"/>
  <c r="G641" i="6" s="1"/>
  <c r="H641" i="6" s="1"/>
  <c r="D582" i="6"/>
  <c r="E581" i="6"/>
  <c r="F581" i="6" s="1"/>
  <c r="G581" i="6" s="1"/>
  <c r="H581" i="6" s="1"/>
  <c r="D522" i="6"/>
  <c r="E521" i="6"/>
  <c r="F521" i="6" s="1"/>
  <c r="G521" i="6" s="1"/>
  <c r="H521" i="6" s="1"/>
  <c r="J465" i="6"/>
  <c r="E464" i="6"/>
  <c r="F464" i="6" s="1"/>
  <c r="G464" i="6" s="1"/>
  <c r="N464" i="6" s="1"/>
  <c r="D402" i="6"/>
  <c r="E401" i="6"/>
  <c r="F401" i="6" s="1"/>
  <c r="G401" i="6" s="1"/>
  <c r="H401" i="6" s="1"/>
  <c r="D342" i="6"/>
  <c r="E341" i="6"/>
  <c r="F341" i="6" s="1"/>
  <c r="G341" i="6" s="1"/>
  <c r="H341" i="6" s="1"/>
  <c r="D284" i="6"/>
  <c r="E282" i="6"/>
  <c r="F283" i="6" s="1"/>
  <c r="G283" i="6" s="1"/>
  <c r="H283" i="6" s="1"/>
  <c r="E882" i="6" l="1"/>
  <c r="F883" i="6" s="1"/>
  <c r="G883" i="6" s="1"/>
  <c r="H883" i="6" s="1"/>
  <c r="D884" i="6"/>
  <c r="E824" i="6"/>
  <c r="F824" i="6" s="1"/>
  <c r="G824" i="6" s="1"/>
  <c r="N824" i="6" s="1"/>
  <c r="J825" i="6"/>
  <c r="E762" i="6"/>
  <c r="F763" i="6" s="1"/>
  <c r="G763" i="6" s="1"/>
  <c r="H763" i="6" s="1"/>
  <c r="D764" i="6"/>
  <c r="E702" i="6"/>
  <c r="F703" i="6" s="1"/>
  <c r="G703" i="6" s="1"/>
  <c r="H703" i="6" s="1"/>
  <c r="D704" i="6"/>
  <c r="E642" i="6"/>
  <c r="F643" i="6" s="1"/>
  <c r="G643" i="6" s="1"/>
  <c r="H643" i="6" s="1"/>
  <c r="D644" i="6"/>
  <c r="E582" i="6"/>
  <c r="F583" i="6" s="1"/>
  <c r="G583" i="6" s="1"/>
  <c r="H583" i="6" s="1"/>
  <c r="D584" i="6"/>
  <c r="E522" i="6"/>
  <c r="F523" i="6" s="1"/>
  <c r="G523" i="6" s="1"/>
  <c r="H523" i="6" s="1"/>
  <c r="D524" i="6"/>
  <c r="D466" i="6"/>
  <c r="Q465" i="6"/>
  <c r="R465" i="6" s="1"/>
  <c r="S465" i="6" s="1"/>
  <c r="T465" i="6" s="1"/>
  <c r="E402" i="6"/>
  <c r="F403" i="6" s="1"/>
  <c r="G403" i="6" s="1"/>
  <c r="H403" i="6" s="1"/>
  <c r="D404" i="6"/>
  <c r="E342" i="6"/>
  <c r="F343" i="6" s="1"/>
  <c r="G343" i="6" s="1"/>
  <c r="H343" i="6" s="1"/>
  <c r="D344" i="6"/>
  <c r="J285" i="6"/>
  <c r="E284" i="6"/>
  <c r="F284" i="6" s="1"/>
  <c r="G284" i="6" s="1"/>
  <c r="N284" i="6" s="1"/>
  <c r="J885" i="6" l="1"/>
  <c r="E884" i="6"/>
  <c r="F884" i="6" s="1"/>
  <c r="G884" i="6" s="1"/>
  <c r="N884" i="6" s="1"/>
  <c r="D826" i="6"/>
  <c r="Q825" i="6"/>
  <c r="R825" i="6" s="1"/>
  <c r="S825" i="6" s="1"/>
  <c r="T825" i="6" s="1"/>
  <c r="J765" i="6"/>
  <c r="E764" i="6"/>
  <c r="F764" i="6" s="1"/>
  <c r="G764" i="6" s="1"/>
  <c r="N764" i="6" s="1"/>
  <c r="J705" i="6"/>
  <c r="E704" i="6"/>
  <c r="F704" i="6" s="1"/>
  <c r="G704" i="6" s="1"/>
  <c r="N704" i="6" s="1"/>
  <c r="J645" i="6"/>
  <c r="E644" i="6"/>
  <c r="F644" i="6" s="1"/>
  <c r="G644" i="6" s="1"/>
  <c r="N644" i="6" s="1"/>
  <c r="J585" i="6"/>
  <c r="E584" i="6"/>
  <c r="F584" i="6" s="1"/>
  <c r="G584" i="6" s="1"/>
  <c r="N584" i="6" s="1"/>
  <c r="J525" i="6"/>
  <c r="E524" i="6"/>
  <c r="F524" i="6" s="1"/>
  <c r="G524" i="6" s="1"/>
  <c r="N524" i="6" s="1"/>
  <c r="D467" i="6"/>
  <c r="E466" i="6"/>
  <c r="F466" i="6" s="1"/>
  <c r="G466" i="6" s="1"/>
  <c r="H466" i="6" s="1"/>
  <c r="J405" i="6"/>
  <c r="E404" i="6"/>
  <c r="F404" i="6" s="1"/>
  <c r="G404" i="6" s="1"/>
  <c r="N404" i="6" s="1"/>
  <c r="J345" i="6"/>
  <c r="E344" i="6"/>
  <c r="F344" i="6" s="1"/>
  <c r="G344" i="6" s="1"/>
  <c r="N344" i="6" s="1"/>
  <c r="Q285" i="6"/>
  <c r="R285" i="6" s="1"/>
  <c r="S285" i="6" s="1"/>
  <c r="T285" i="6" s="1"/>
  <c r="P286" i="6"/>
  <c r="D886" i="6" l="1"/>
  <c r="Q885" i="6"/>
  <c r="R885" i="6" s="1"/>
  <c r="S885" i="6" s="1"/>
  <c r="T885" i="6" s="1"/>
  <c r="D827" i="6"/>
  <c r="E826" i="6"/>
  <c r="F826" i="6" s="1"/>
  <c r="G826" i="6" s="1"/>
  <c r="H826" i="6" s="1"/>
  <c r="Q765" i="6"/>
  <c r="R765" i="6" s="1"/>
  <c r="S765" i="6" s="1"/>
  <c r="T765" i="6" s="1"/>
  <c r="D766" i="6"/>
  <c r="D706" i="6"/>
  <c r="Q705" i="6"/>
  <c r="R705" i="6" s="1"/>
  <c r="S705" i="6" s="1"/>
  <c r="T705" i="6" s="1"/>
  <c r="D646" i="6"/>
  <c r="Q645" i="6"/>
  <c r="R645" i="6" s="1"/>
  <c r="S645" i="6" s="1"/>
  <c r="T645" i="6" s="1"/>
  <c r="D586" i="6"/>
  <c r="Q585" i="6"/>
  <c r="R585" i="6" s="1"/>
  <c r="S585" i="6" s="1"/>
  <c r="T585" i="6" s="1"/>
  <c r="D526" i="6"/>
  <c r="Q525" i="6"/>
  <c r="R525" i="6" s="1"/>
  <c r="S525" i="6" s="1"/>
  <c r="T525" i="6" s="1"/>
  <c r="D469" i="6"/>
  <c r="E467" i="6"/>
  <c r="F467" i="6" s="1"/>
  <c r="G467" i="6" s="1"/>
  <c r="H468" i="6" s="1"/>
  <c r="P406" i="6"/>
  <c r="Q405" i="6"/>
  <c r="R405" i="6" s="1"/>
  <c r="S405" i="6" s="1"/>
  <c r="T405" i="6" s="1"/>
  <c r="P346" i="6"/>
  <c r="Q345" i="6"/>
  <c r="R345" i="6" s="1"/>
  <c r="S345" i="6" s="1"/>
  <c r="T345" i="6" s="1"/>
  <c r="E286" i="6"/>
  <c r="F286" i="6" s="1"/>
  <c r="G286" i="6" s="1"/>
  <c r="H286" i="6" s="1"/>
  <c r="D287" i="6"/>
  <c r="D887" i="6" l="1"/>
  <c r="E886" i="6"/>
  <c r="F886" i="6" s="1"/>
  <c r="G886" i="6" s="1"/>
  <c r="H886" i="6" s="1"/>
  <c r="D829" i="6"/>
  <c r="E827" i="6"/>
  <c r="F827" i="6" s="1"/>
  <c r="G827" i="6" s="1"/>
  <c r="H828" i="6" s="1"/>
  <c r="D767" i="6"/>
  <c r="E766" i="6"/>
  <c r="F766" i="6" s="1"/>
  <c r="G766" i="6" s="1"/>
  <c r="H766" i="6" s="1"/>
  <c r="D707" i="6"/>
  <c r="E706" i="6"/>
  <c r="F706" i="6" s="1"/>
  <c r="G706" i="6" s="1"/>
  <c r="H706" i="6" s="1"/>
  <c r="D647" i="6"/>
  <c r="E646" i="6"/>
  <c r="F646" i="6" s="1"/>
  <c r="G646" i="6" s="1"/>
  <c r="H646" i="6" s="1"/>
  <c r="D587" i="6"/>
  <c r="E586" i="6"/>
  <c r="F586" i="6" s="1"/>
  <c r="G586" i="6" s="1"/>
  <c r="H586" i="6" s="1"/>
  <c r="D527" i="6"/>
  <c r="E526" i="6"/>
  <c r="F526" i="6" s="1"/>
  <c r="G526" i="6" s="1"/>
  <c r="H526" i="6" s="1"/>
  <c r="E469" i="6"/>
  <c r="F469" i="6" s="1"/>
  <c r="G469" i="6" s="1"/>
  <c r="H469" i="6" s="1"/>
  <c r="D470" i="6"/>
  <c r="D407" i="6"/>
  <c r="E406" i="6"/>
  <c r="F406" i="6" s="1"/>
  <c r="G406" i="6" s="1"/>
  <c r="H406" i="6" s="1"/>
  <c r="D347" i="6"/>
  <c r="E346" i="6"/>
  <c r="F346" i="6" s="1"/>
  <c r="G346" i="6" s="1"/>
  <c r="H346" i="6" s="1"/>
  <c r="E287" i="6"/>
  <c r="F287" i="6" s="1"/>
  <c r="G287" i="6" s="1"/>
  <c r="H288" i="6" s="1"/>
  <c r="D289" i="6"/>
  <c r="D889" i="6" l="1"/>
  <c r="E887" i="6"/>
  <c r="F887" i="6" s="1"/>
  <c r="G887" i="6" s="1"/>
  <c r="H888" i="6" s="1"/>
  <c r="D830" i="6"/>
  <c r="E829" i="6"/>
  <c r="F829" i="6" s="1"/>
  <c r="G829" i="6" s="1"/>
  <c r="H829" i="6" s="1"/>
  <c r="D769" i="6"/>
  <c r="E767" i="6"/>
  <c r="F767" i="6" s="1"/>
  <c r="G767" i="6" s="1"/>
  <c r="H768" i="6" s="1"/>
  <c r="D709" i="6"/>
  <c r="E707" i="6"/>
  <c r="F707" i="6" s="1"/>
  <c r="G707" i="6" s="1"/>
  <c r="H708" i="6" s="1"/>
  <c r="D649" i="6"/>
  <c r="E647" i="6"/>
  <c r="F647" i="6" s="1"/>
  <c r="G647" i="6" s="1"/>
  <c r="H648" i="6" s="1"/>
  <c r="D589" i="6"/>
  <c r="E587" i="6"/>
  <c r="F587" i="6" s="1"/>
  <c r="G587" i="6" s="1"/>
  <c r="H588" i="6" s="1"/>
  <c r="D529" i="6"/>
  <c r="E527" i="6"/>
  <c r="F527" i="6" s="1"/>
  <c r="G527" i="6" s="1"/>
  <c r="H528" i="6" s="1"/>
  <c r="J471" i="6"/>
  <c r="E470" i="6"/>
  <c r="F470" i="6" s="1"/>
  <c r="G470" i="6" s="1"/>
  <c r="H470" i="6" s="1"/>
  <c r="D409" i="6"/>
  <c r="E407" i="6"/>
  <c r="F407" i="6" s="1"/>
  <c r="G407" i="6" s="1"/>
  <c r="H408" i="6" s="1"/>
  <c r="D349" i="6"/>
  <c r="E347" i="6"/>
  <c r="F347" i="6" s="1"/>
  <c r="G347" i="6" s="1"/>
  <c r="H348" i="6" s="1"/>
  <c r="D290" i="6"/>
  <c r="E289" i="6"/>
  <c r="F289" i="6" s="1"/>
  <c r="G289" i="6" s="1"/>
  <c r="H289" i="6" s="1"/>
  <c r="E889" i="6" l="1"/>
  <c r="F889" i="6" s="1"/>
  <c r="G889" i="6" s="1"/>
  <c r="H889" i="6" s="1"/>
  <c r="D890" i="6"/>
  <c r="E830" i="6"/>
  <c r="F830" i="6" s="1"/>
  <c r="G830" i="6" s="1"/>
  <c r="H830" i="6" s="1"/>
  <c r="J831" i="6"/>
  <c r="E769" i="6"/>
  <c r="F769" i="6" s="1"/>
  <c r="G769" i="6" s="1"/>
  <c r="H769" i="6" s="1"/>
  <c r="D770" i="6"/>
  <c r="E709" i="6"/>
  <c r="F709" i="6" s="1"/>
  <c r="G709" i="6" s="1"/>
  <c r="H709" i="6" s="1"/>
  <c r="D710" i="6"/>
  <c r="E649" i="6"/>
  <c r="F649" i="6" s="1"/>
  <c r="G649" i="6" s="1"/>
  <c r="H649" i="6" s="1"/>
  <c r="D650" i="6"/>
  <c r="E589" i="6"/>
  <c r="F589" i="6" s="1"/>
  <c r="G589" i="6" s="1"/>
  <c r="H589" i="6" s="1"/>
  <c r="D590" i="6"/>
  <c r="E529" i="6"/>
  <c r="F529" i="6" s="1"/>
  <c r="G529" i="6" s="1"/>
  <c r="H529" i="6" s="1"/>
  <c r="D530" i="6"/>
  <c r="E471" i="6"/>
  <c r="F471" i="6" s="1"/>
  <c r="G471" i="6" s="1"/>
  <c r="H471" i="6" s="1"/>
  <c r="D472" i="6"/>
  <c r="E409" i="6"/>
  <c r="F409" i="6" s="1"/>
  <c r="G409" i="6" s="1"/>
  <c r="H409" i="6" s="1"/>
  <c r="D410" i="6"/>
  <c r="E349" i="6"/>
  <c r="F349" i="6" s="1"/>
  <c r="G349" i="6" s="1"/>
  <c r="H349" i="6" s="1"/>
  <c r="D350" i="6"/>
  <c r="E290" i="6"/>
  <c r="F290" i="6" s="1"/>
  <c r="G290" i="6" s="1"/>
  <c r="H290" i="6" s="1"/>
  <c r="J291" i="6"/>
  <c r="J891" i="6" l="1"/>
  <c r="E890" i="6"/>
  <c r="F890" i="6" s="1"/>
  <c r="G890" i="6" s="1"/>
  <c r="H890" i="6" s="1"/>
  <c r="E831" i="6"/>
  <c r="F831" i="6" s="1"/>
  <c r="G831" i="6" s="1"/>
  <c r="H831" i="6" s="1"/>
  <c r="D832" i="6"/>
  <c r="J771" i="6"/>
  <c r="E770" i="6"/>
  <c r="F770" i="6" s="1"/>
  <c r="G770" i="6" s="1"/>
  <c r="H770" i="6" s="1"/>
  <c r="J711" i="6"/>
  <c r="E710" i="6"/>
  <c r="F710" i="6" s="1"/>
  <c r="G710" i="6" s="1"/>
  <c r="H710" i="6" s="1"/>
  <c r="J651" i="6"/>
  <c r="E650" i="6"/>
  <c r="F650" i="6" s="1"/>
  <c r="G650" i="6" s="1"/>
  <c r="H650" i="6" s="1"/>
  <c r="J591" i="6"/>
  <c r="E590" i="6"/>
  <c r="F590" i="6" s="1"/>
  <c r="G590" i="6" s="1"/>
  <c r="H590" i="6" s="1"/>
  <c r="J531" i="6"/>
  <c r="E530" i="6"/>
  <c r="F530" i="6" s="1"/>
  <c r="G530" i="6" s="1"/>
  <c r="H530" i="6" s="1"/>
  <c r="D473" i="6"/>
  <c r="E472" i="6"/>
  <c r="F472" i="6" s="1"/>
  <c r="G472" i="6" s="1"/>
  <c r="H472" i="6" s="1"/>
  <c r="J411" i="6"/>
  <c r="E410" i="6"/>
  <c r="F410" i="6" s="1"/>
  <c r="G410" i="6" s="1"/>
  <c r="H410" i="6" s="1"/>
  <c r="J351" i="6"/>
  <c r="E350" i="6"/>
  <c r="F350" i="6" s="1"/>
  <c r="G350" i="6" s="1"/>
  <c r="H350" i="6" s="1"/>
  <c r="D292" i="6"/>
  <c r="E291" i="6"/>
  <c r="F291" i="6" s="1"/>
  <c r="G291" i="6" s="1"/>
  <c r="H291" i="6" s="1"/>
  <c r="E891" i="6" l="1"/>
  <c r="F891" i="6" s="1"/>
  <c r="G891" i="6" s="1"/>
  <c r="H891" i="6" s="1"/>
  <c r="D892" i="6"/>
  <c r="E832" i="6"/>
  <c r="F832" i="6" s="1"/>
  <c r="G832" i="6" s="1"/>
  <c r="H832" i="6" s="1"/>
  <c r="D833" i="6"/>
  <c r="E771" i="6"/>
  <c r="F771" i="6" s="1"/>
  <c r="G771" i="6" s="1"/>
  <c r="H771" i="6" s="1"/>
  <c r="D772" i="6"/>
  <c r="E711" i="6"/>
  <c r="F711" i="6" s="1"/>
  <c r="G711" i="6" s="1"/>
  <c r="H711" i="6" s="1"/>
  <c r="D712" i="6"/>
  <c r="E651" i="6"/>
  <c r="F651" i="6" s="1"/>
  <c r="G651" i="6" s="1"/>
  <c r="H651" i="6" s="1"/>
  <c r="D652" i="6"/>
  <c r="E591" i="6"/>
  <c r="F591" i="6" s="1"/>
  <c r="G591" i="6" s="1"/>
  <c r="H591" i="6" s="1"/>
  <c r="D592" i="6"/>
  <c r="E531" i="6"/>
  <c r="F531" i="6" s="1"/>
  <c r="G531" i="6" s="1"/>
  <c r="H531" i="6" s="1"/>
  <c r="D532" i="6"/>
  <c r="E473" i="6"/>
  <c r="F473" i="6" s="1"/>
  <c r="G473" i="6" s="1"/>
  <c r="H473" i="6" s="1"/>
  <c r="D474" i="6"/>
  <c r="E411" i="6"/>
  <c r="F411" i="6" s="1"/>
  <c r="G411" i="6" s="1"/>
  <c r="H411" i="6" s="1"/>
  <c r="D412" i="6"/>
  <c r="E351" i="6"/>
  <c r="F351" i="6" s="1"/>
  <c r="G351" i="6" s="1"/>
  <c r="H351" i="6" s="1"/>
  <c r="D352" i="6"/>
  <c r="D293" i="6"/>
  <c r="E292" i="6"/>
  <c r="F292" i="6" s="1"/>
  <c r="G292" i="6" s="1"/>
  <c r="H292" i="6" s="1"/>
  <c r="D893" i="6" l="1"/>
  <c r="E892" i="6"/>
  <c r="F892" i="6" s="1"/>
  <c r="G892" i="6" s="1"/>
  <c r="H892" i="6" s="1"/>
  <c r="D834" i="6"/>
  <c r="E833" i="6"/>
  <c r="F833" i="6" s="1"/>
  <c r="G833" i="6" s="1"/>
  <c r="H833" i="6" s="1"/>
  <c r="D773" i="6"/>
  <c r="E772" i="6"/>
  <c r="F772" i="6" s="1"/>
  <c r="G772" i="6" s="1"/>
  <c r="H772" i="6" s="1"/>
  <c r="D713" i="6"/>
  <c r="E712" i="6"/>
  <c r="F712" i="6" s="1"/>
  <c r="G712" i="6" s="1"/>
  <c r="H712" i="6" s="1"/>
  <c r="D653" i="6"/>
  <c r="E652" i="6"/>
  <c r="F652" i="6" s="1"/>
  <c r="G652" i="6" s="1"/>
  <c r="H652" i="6" s="1"/>
  <c r="D593" i="6"/>
  <c r="E592" i="6"/>
  <c r="F592" i="6" s="1"/>
  <c r="G592" i="6" s="1"/>
  <c r="H592" i="6" s="1"/>
  <c r="D533" i="6"/>
  <c r="E532" i="6"/>
  <c r="F532" i="6" s="1"/>
  <c r="G532" i="6" s="1"/>
  <c r="H532" i="6" s="1"/>
  <c r="D475" i="6"/>
  <c r="E474" i="6"/>
  <c r="F474" i="6" s="1"/>
  <c r="G474" i="6" s="1"/>
  <c r="H474" i="6" s="1"/>
  <c r="D413" i="6"/>
  <c r="E412" i="6"/>
  <c r="F412" i="6" s="1"/>
  <c r="G412" i="6" s="1"/>
  <c r="H412" i="6" s="1"/>
  <c r="D353" i="6"/>
  <c r="E352" i="6"/>
  <c r="F352" i="6" s="1"/>
  <c r="G352" i="6" s="1"/>
  <c r="H352" i="6" s="1"/>
  <c r="D294" i="6"/>
  <c r="E293" i="6"/>
  <c r="F293" i="6" s="1"/>
  <c r="G293" i="6" s="1"/>
  <c r="H293" i="6" s="1"/>
  <c r="E893" i="6" l="1"/>
  <c r="F893" i="6" s="1"/>
  <c r="G893" i="6" s="1"/>
  <c r="H893" i="6" s="1"/>
  <c r="D894" i="6"/>
  <c r="E834" i="6"/>
  <c r="F834" i="6" s="1"/>
  <c r="G834" i="6" s="1"/>
  <c r="H834" i="6" s="1"/>
  <c r="D835" i="6"/>
  <c r="E773" i="6"/>
  <c r="F773" i="6" s="1"/>
  <c r="G773" i="6" s="1"/>
  <c r="H773" i="6" s="1"/>
  <c r="D774" i="6"/>
  <c r="E713" i="6"/>
  <c r="F713" i="6" s="1"/>
  <c r="G713" i="6" s="1"/>
  <c r="H713" i="6" s="1"/>
  <c r="D714" i="6"/>
  <c r="E653" i="6"/>
  <c r="F653" i="6" s="1"/>
  <c r="G653" i="6" s="1"/>
  <c r="H653" i="6" s="1"/>
  <c r="D654" i="6"/>
  <c r="E593" i="6"/>
  <c r="F593" i="6" s="1"/>
  <c r="G593" i="6" s="1"/>
  <c r="H593" i="6" s="1"/>
  <c r="D594" i="6"/>
  <c r="E533" i="6"/>
  <c r="F533" i="6" s="1"/>
  <c r="G533" i="6" s="1"/>
  <c r="H533" i="6" s="1"/>
  <c r="D534" i="6"/>
  <c r="E475" i="6"/>
  <c r="F475" i="6" s="1"/>
  <c r="G475" i="6" s="1"/>
  <c r="H475" i="6" s="1"/>
  <c r="D476" i="6"/>
  <c r="E413" i="6"/>
  <c r="F413" i="6" s="1"/>
  <c r="G413" i="6" s="1"/>
  <c r="H413" i="6" s="1"/>
  <c r="D414" i="6"/>
  <c r="E353" i="6"/>
  <c r="F353" i="6" s="1"/>
  <c r="G353" i="6" s="1"/>
  <c r="H353" i="6" s="1"/>
  <c r="D354" i="6"/>
  <c r="D295" i="6"/>
  <c r="E294" i="6"/>
  <c r="F294" i="6" s="1"/>
  <c r="G294" i="6" s="1"/>
  <c r="H294" i="6" s="1"/>
  <c r="D895" i="6" l="1"/>
  <c r="E894" i="6"/>
  <c r="F894" i="6" s="1"/>
  <c r="G894" i="6" s="1"/>
  <c r="H894" i="6" s="1"/>
  <c r="D836" i="6"/>
  <c r="E835" i="6"/>
  <c r="F835" i="6" s="1"/>
  <c r="G835" i="6" s="1"/>
  <c r="H835" i="6" s="1"/>
  <c r="D775" i="6"/>
  <c r="E774" i="6"/>
  <c r="F774" i="6" s="1"/>
  <c r="G774" i="6" s="1"/>
  <c r="H774" i="6" s="1"/>
  <c r="D715" i="6"/>
  <c r="E714" i="6"/>
  <c r="F714" i="6" s="1"/>
  <c r="G714" i="6" s="1"/>
  <c r="H714" i="6" s="1"/>
  <c r="D655" i="6"/>
  <c r="E654" i="6"/>
  <c r="F654" i="6" s="1"/>
  <c r="G654" i="6" s="1"/>
  <c r="H654" i="6" s="1"/>
  <c r="D595" i="6"/>
  <c r="E594" i="6"/>
  <c r="F594" i="6" s="1"/>
  <c r="G594" i="6" s="1"/>
  <c r="H594" i="6" s="1"/>
  <c r="D535" i="6"/>
  <c r="E534" i="6"/>
  <c r="F534" i="6" s="1"/>
  <c r="G534" i="6" s="1"/>
  <c r="H534" i="6" s="1"/>
  <c r="P477" i="6"/>
  <c r="E476" i="6"/>
  <c r="F476" i="6" s="1"/>
  <c r="G476" i="6" s="1"/>
  <c r="H476" i="6" s="1"/>
  <c r="D415" i="6"/>
  <c r="E414" i="6"/>
  <c r="F414" i="6" s="1"/>
  <c r="G414" i="6" s="1"/>
  <c r="H414" i="6" s="1"/>
  <c r="D355" i="6"/>
  <c r="E354" i="6"/>
  <c r="F354" i="6" s="1"/>
  <c r="G354" i="6" s="1"/>
  <c r="H354" i="6" s="1"/>
  <c r="D296" i="6"/>
  <c r="E295" i="6"/>
  <c r="F295" i="6" s="1"/>
  <c r="G295" i="6" s="1"/>
  <c r="H295" i="6" s="1"/>
  <c r="E895" i="6" l="1"/>
  <c r="F895" i="6" s="1"/>
  <c r="G895" i="6" s="1"/>
  <c r="H895" i="6" s="1"/>
  <c r="D896" i="6"/>
  <c r="E836" i="6"/>
  <c r="F836" i="6" s="1"/>
  <c r="G836" i="6" s="1"/>
  <c r="H836" i="6" s="1"/>
  <c r="P837" i="6"/>
  <c r="E775" i="6"/>
  <c r="F775" i="6" s="1"/>
  <c r="G775" i="6" s="1"/>
  <c r="H775" i="6" s="1"/>
  <c r="D776" i="6"/>
  <c r="E715" i="6"/>
  <c r="F715" i="6" s="1"/>
  <c r="G715" i="6" s="1"/>
  <c r="H715" i="6" s="1"/>
  <c r="D716" i="6"/>
  <c r="E655" i="6"/>
  <c r="F655" i="6" s="1"/>
  <c r="G655" i="6" s="1"/>
  <c r="H655" i="6" s="1"/>
  <c r="D656" i="6"/>
  <c r="E595" i="6"/>
  <c r="F595" i="6" s="1"/>
  <c r="G595" i="6" s="1"/>
  <c r="H595" i="6" s="1"/>
  <c r="D596" i="6"/>
  <c r="E535" i="6"/>
  <c r="F535" i="6" s="1"/>
  <c r="G535" i="6" s="1"/>
  <c r="H535" i="6" s="1"/>
  <c r="D536" i="6"/>
  <c r="Q477" i="6"/>
  <c r="L478" i="6" s="1"/>
  <c r="S478" i="6" s="1"/>
  <c r="T478" i="6" s="1"/>
  <c r="P479" i="6"/>
  <c r="E415" i="6"/>
  <c r="F415" i="6" s="1"/>
  <c r="G415" i="6" s="1"/>
  <c r="H415" i="6" s="1"/>
  <c r="D416" i="6"/>
  <c r="E355" i="6"/>
  <c r="F355" i="6" s="1"/>
  <c r="G355" i="6" s="1"/>
  <c r="H355" i="6" s="1"/>
  <c r="D356" i="6"/>
  <c r="P297" i="6"/>
  <c r="E296" i="6"/>
  <c r="F296" i="6" s="1"/>
  <c r="G296" i="6" s="1"/>
  <c r="T296" i="6" s="1"/>
  <c r="P897" i="6" l="1"/>
  <c r="E896" i="6"/>
  <c r="F896" i="6" s="1"/>
  <c r="G896" i="6" s="1"/>
  <c r="H896" i="6" s="1"/>
  <c r="P839" i="6"/>
  <c r="Q837" i="6"/>
  <c r="L838" i="6" s="1"/>
  <c r="S838" i="6" s="1"/>
  <c r="T838" i="6" s="1"/>
  <c r="P777" i="6"/>
  <c r="E776" i="6"/>
  <c r="F776" i="6" s="1"/>
  <c r="G776" i="6" s="1"/>
  <c r="H776" i="6" s="1"/>
  <c r="P717" i="6"/>
  <c r="E716" i="6"/>
  <c r="F716" i="6" s="1"/>
  <c r="G716" i="6" s="1"/>
  <c r="H716" i="6" s="1"/>
  <c r="D657" i="6"/>
  <c r="E656" i="6"/>
  <c r="F656" i="6" s="1"/>
  <c r="G656" i="6" s="1"/>
  <c r="H656" i="6" s="1"/>
  <c r="D597" i="6"/>
  <c r="E596" i="6"/>
  <c r="F596" i="6" s="1"/>
  <c r="G596" i="6" s="1"/>
  <c r="H596" i="6" s="1"/>
  <c r="D537" i="6"/>
  <c r="E536" i="6"/>
  <c r="F536" i="6" s="1"/>
  <c r="G536" i="6" s="1"/>
  <c r="H536" i="6" s="1"/>
  <c r="P480" i="6"/>
  <c r="Q479" i="6"/>
  <c r="R479" i="6" s="1"/>
  <c r="S479" i="6" s="1"/>
  <c r="T479" i="6" s="1"/>
  <c r="P417" i="6"/>
  <c r="E416" i="6"/>
  <c r="F416" i="6" s="1"/>
  <c r="G416" i="6" s="1"/>
  <c r="T416" i="6" s="1"/>
  <c r="P357" i="6"/>
  <c r="E356" i="6"/>
  <c r="F356" i="6" s="1"/>
  <c r="G356" i="6" s="1"/>
  <c r="T356" i="6" s="1"/>
  <c r="Q297" i="6"/>
  <c r="L298" i="6" s="1"/>
  <c r="S298" i="6" s="1"/>
  <c r="T298" i="6" s="1"/>
  <c r="P299" i="6"/>
  <c r="Q897" i="6" l="1"/>
  <c r="L898" i="6" s="1"/>
  <c r="S898" i="6" s="1"/>
  <c r="T898" i="6" s="1"/>
  <c r="P899" i="6"/>
  <c r="P840" i="6"/>
  <c r="Q839" i="6"/>
  <c r="R839" i="6" s="1"/>
  <c r="S839" i="6" s="1"/>
  <c r="T839" i="6" s="1"/>
  <c r="Q777" i="6"/>
  <c r="L778" i="6" s="1"/>
  <c r="S778" i="6" s="1"/>
  <c r="T778" i="6" s="1"/>
  <c r="P779" i="6"/>
  <c r="Q717" i="6"/>
  <c r="L718" i="6" s="1"/>
  <c r="S718" i="6" s="1"/>
  <c r="T718" i="6" s="1"/>
  <c r="P719" i="6"/>
  <c r="E657" i="6"/>
  <c r="L658" i="6" s="1"/>
  <c r="G658" i="6" s="1"/>
  <c r="H658" i="6" s="1"/>
  <c r="D659" i="6"/>
  <c r="E597" i="6"/>
  <c r="L598" i="6" s="1"/>
  <c r="G598" i="6" s="1"/>
  <c r="H598" i="6" s="1"/>
  <c r="D599" i="6"/>
  <c r="E537" i="6"/>
  <c r="L538" i="6" s="1"/>
  <c r="G538" i="6" s="1"/>
  <c r="H538" i="6" s="1"/>
  <c r="D539" i="6"/>
  <c r="P481" i="6"/>
  <c r="Q480" i="6"/>
  <c r="R480" i="6" s="1"/>
  <c r="S480" i="6" s="1"/>
  <c r="T480" i="6" s="1"/>
  <c r="Q417" i="6"/>
  <c r="L418" i="6" s="1"/>
  <c r="S418" i="6" s="1"/>
  <c r="T418" i="6" s="1"/>
  <c r="P419" i="6"/>
  <c r="Q357" i="6"/>
  <c r="L358" i="6" s="1"/>
  <c r="S358" i="6" s="1"/>
  <c r="T358" i="6" s="1"/>
  <c r="P359" i="6"/>
  <c r="P300" i="6"/>
  <c r="Q299" i="6"/>
  <c r="R299" i="6" s="1"/>
  <c r="S299" i="6" s="1"/>
  <c r="T299" i="6" s="1"/>
  <c r="P900" i="6" l="1"/>
  <c r="Q899" i="6"/>
  <c r="R899" i="6" s="1"/>
  <c r="S899" i="6" s="1"/>
  <c r="T899" i="6" s="1"/>
  <c r="P841" i="6"/>
  <c r="Q840" i="6"/>
  <c r="R840" i="6" s="1"/>
  <c r="S840" i="6" s="1"/>
  <c r="T840" i="6" s="1"/>
  <c r="P780" i="6"/>
  <c r="Q779" i="6"/>
  <c r="R779" i="6" s="1"/>
  <c r="S779" i="6" s="1"/>
  <c r="T779" i="6" s="1"/>
  <c r="P720" i="6"/>
  <c r="Q719" i="6"/>
  <c r="R719" i="6" s="1"/>
  <c r="S719" i="6" s="1"/>
  <c r="T719" i="6" s="1"/>
  <c r="P660" i="6"/>
  <c r="Q659" i="6"/>
  <c r="R659" i="6" s="1"/>
  <c r="S659" i="6" s="1"/>
  <c r="T659" i="6" s="1"/>
  <c r="P600" i="6"/>
  <c r="Q599" i="6"/>
  <c r="R599" i="6" s="1"/>
  <c r="S599" i="6" s="1"/>
  <c r="T599" i="6" s="1"/>
  <c r="P540" i="6"/>
  <c r="Q539" i="6"/>
  <c r="R539" i="6" s="1"/>
  <c r="S539" i="6" s="1"/>
  <c r="T539" i="6" s="1"/>
  <c r="P482" i="6"/>
  <c r="Q482" i="6" s="1"/>
  <c r="R482" i="6" s="1"/>
  <c r="S482" i="6" s="1"/>
  <c r="T482" i="6" s="1"/>
  <c r="Q481" i="6"/>
  <c r="R481" i="6" s="1"/>
  <c r="S481" i="6" s="1"/>
  <c r="T481" i="6" s="1"/>
  <c r="P420" i="6"/>
  <c r="Q419" i="6"/>
  <c r="R419" i="6" s="1"/>
  <c r="S419" i="6" s="1"/>
  <c r="T419" i="6" s="1"/>
  <c r="P360" i="6"/>
  <c r="Q359" i="6"/>
  <c r="R359" i="6" s="1"/>
  <c r="S359" i="6" s="1"/>
  <c r="T359" i="6" s="1"/>
  <c r="Q300" i="6"/>
  <c r="R300" i="6" s="1"/>
  <c r="S300" i="6" s="1"/>
  <c r="T300" i="6" s="1"/>
  <c r="P301" i="6"/>
  <c r="Q900" i="6" l="1"/>
  <c r="R900" i="6" s="1"/>
  <c r="S900" i="6" s="1"/>
  <c r="T900" i="6" s="1"/>
  <c r="P901" i="6"/>
  <c r="Q841" i="6"/>
  <c r="R841" i="6" s="1"/>
  <c r="S841" i="6" s="1"/>
  <c r="T841" i="6" s="1"/>
  <c r="P842" i="6"/>
  <c r="Q842" i="6" s="1"/>
  <c r="R842" i="6" s="1"/>
  <c r="S842" i="6" s="1"/>
  <c r="T842" i="6" s="1"/>
  <c r="P781" i="6"/>
  <c r="Q780" i="6"/>
  <c r="R780" i="6" s="1"/>
  <c r="S780" i="6" s="1"/>
  <c r="T780" i="6" s="1"/>
  <c r="P721" i="6"/>
  <c r="Q720" i="6"/>
  <c r="R720" i="6" s="1"/>
  <c r="S720" i="6" s="1"/>
  <c r="T720" i="6" s="1"/>
  <c r="P661" i="6"/>
  <c r="Q660" i="6"/>
  <c r="R660" i="6" s="1"/>
  <c r="S660" i="6" s="1"/>
  <c r="T660" i="6" s="1"/>
  <c r="P601" i="6"/>
  <c r="Q600" i="6"/>
  <c r="R600" i="6" s="1"/>
  <c r="S600" i="6" s="1"/>
  <c r="T600" i="6" s="1"/>
  <c r="Q540" i="6"/>
  <c r="R540" i="6" s="1"/>
  <c r="S540" i="6" s="1"/>
  <c r="T540" i="6" s="1"/>
  <c r="P541" i="6"/>
  <c r="P421" i="6"/>
  <c r="Q420" i="6"/>
  <c r="R420" i="6" s="1"/>
  <c r="S420" i="6" s="1"/>
  <c r="T420" i="6" s="1"/>
  <c r="P361" i="6"/>
  <c r="Q360" i="6"/>
  <c r="R360" i="6" s="1"/>
  <c r="S360" i="6" s="1"/>
  <c r="T360" i="6" s="1"/>
  <c r="P302" i="6"/>
  <c r="Q302" i="6" s="1"/>
  <c r="R302" i="6" s="1"/>
  <c r="S302" i="6" s="1"/>
  <c r="T302" i="6" s="1"/>
  <c r="Q301" i="6"/>
  <c r="R301" i="6" s="1"/>
  <c r="S301" i="6" s="1"/>
  <c r="T301" i="6" s="1"/>
  <c r="P902" i="6" l="1"/>
  <c r="Q902" i="6" s="1"/>
  <c r="R902" i="6" s="1"/>
  <c r="S902" i="6" s="1"/>
  <c r="T902" i="6" s="1"/>
  <c r="Q901" i="6"/>
  <c r="R901" i="6" s="1"/>
  <c r="S901" i="6" s="1"/>
  <c r="T901" i="6" s="1"/>
  <c r="P782" i="6"/>
  <c r="Q782" i="6" s="1"/>
  <c r="R782" i="6" s="1"/>
  <c r="S782" i="6" s="1"/>
  <c r="T782" i="6" s="1"/>
  <c r="Q781" i="6"/>
  <c r="R781" i="6" s="1"/>
  <c r="S781" i="6" s="1"/>
  <c r="T781" i="6" s="1"/>
  <c r="P722" i="6"/>
  <c r="Q722" i="6" s="1"/>
  <c r="R722" i="6" s="1"/>
  <c r="S722" i="6" s="1"/>
  <c r="T722" i="6" s="1"/>
  <c r="Q721" i="6"/>
  <c r="R721" i="6" s="1"/>
  <c r="S721" i="6" s="1"/>
  <c r="T721" i="6" s="1"/>
  <c r="P662" i="6"/>
  <c r="Q662" i="6" s="1"/>
  <c r="R662" i="6" s="1"/>
  <c r="S662" i="6" s="1"/>
  <c r="T662" i="6" s="1"/>
  <c r="Q661" i="6"/>
  <c r="R661" i="6" s="1"/>
  <c r="S661" i="6" s="1"/>
  <c r="T661" i="6" s="1"/>
  <c r="P602" i="6"/>
  <c r="Q602" i="6" s="1"/>
  <c r="R602" i="6" s="1"/>
  <c r="S602" i="6" s="1"/>
  <c r="T602" i="6" s="1"/>
  <c r="Q601" i="6"/>
  <c r="R601" i="6" s="1"/>
  <c r="S601" i="6" s="1"/>
  <c r="T601" i="6" s="1"/>
  <c r="P542" i="6"/>
  <c r="Q542" i="6" s="1"/>
  <c r="R542" i="6" s="1"/>
  <c r="S542" i="6" s="1"/>
  <c r="T542" i="6" s="1"/>
  <c r="Q541" i="6"/>
  <c r="R541" i="6" s="1"/>
  <c r="S541" i="6" s="1"/>
  <c r="T541" i="6" s="1"/>
  <c r="P422" i="6"/>
  <c r="Q422" i="6" s="1"/>
  <c r="R422" i="6" s="1"/>
  <c r="S422" i="6" s="1"/>
  <c r="T422" i="6" s="1"/>
  <c r="Q421" i="6"/>
  <c r="R421" i="6" s="1"/>
  <c r="S421" i="6" s="1"/>
  <c r="T421" i="6" s="1"/>
  <c r="P362" i="6"/>
  <c r="Q362" i="6" s="1"/>
  <c r="R362" i="6" s="1"/>
  <c r="S362" i="6" s="1"/>
  <c r="T362" i="6" s="1"/>
  <c r="Q361" i="6"/>
  <c r="R361" i="6" s="1"/>
  <c r="S361" i="6" s="1"/>
  <c r="T361" i="6" s="1"/>
  <c r="N17" i="1" l="1"/>
  <c r="G17" i="1"/>
  <c r="AD56" i="1"/>
  <c r="AC19" i="1"/>
  <c r="AD19" i="1"/>
  <c r="S6" i="1"/>
  <c r="S7" i="1"/>
  <c r="S8" i="1"/>
  <c r="S9" i="1"/>
  <c r="S10" i="1"/>
  <c r="S11" i="1"/>
  <c r="S12" i="1"/>
  <c r="S13" i="1"/>
  <c r="S14" i="1"/>
  <c r="S15" i="1"/>
  <c r="S16" i="1"/>
  <c r="S17" i="1"/>
  <c r="S5" i="1"/>
  <c r="K3" i="4"/>
  <c r="K4" i="4"/>
  <c r="K5" i="4"/>
  <c r="K6" i="4"/>
  <c r="K7" i="4"/>
  <c r="K8" i="4"/>
  <c r="K9" i="4"/>
  <c r="K10" i="4"/>
  <c r="K11" i="4"/>
  <c r="K12" i="4"/>
  <c r="K13" i="4"/>
  <c r="K14" i="4"/>
  <c r="K15" i="4"/>
  <c r="K16" i="4"/>
  <c r="K2" i="4"/>
  <c r="M27" i="3"/>
  <c r="F3" i="1"/>
  <c r="L24" i="3" s="1"/>
  <c r="E3" i="1"/>
  <c r="K24" i="3" s="1"/>
  <c r="D3" i="1"/>
  <c r="J24" i="3" s="1"/>
  <c r="C3" i="1"/>
  <c r="I24" i="3" s="1"/>
  <c r="B3" i="1"/>
  <c r="H24" i="3" s="1"/>
  <c r="A184" i="6"/>
  <c r="A185" i="6" s="1"/>
  <c r="A186" i="6" s="1"/>
  <c r="A187" i="6" s="1"/>
  <c r="A188" i="6" s="1"/>
  <c r="A189" i="6" s="1"/>
  <c r="A190" i="6" s="1"/>
  <c r="A191" i="6" s="1"/>
  <c r="A192" i="6" s="1"/>
  <c r="A193" i="6" s="1"/>
  <c r="A194" i="6" s="1"/>
  <c r="A195" i="6" s="1"/>
  <c r="A196" i="6" s="1"/>
  <c r="A197" i="6" s="1"/>
  <c r="A198" i="6" s="1"/>
  <c r="J189" i="6"/>
  <c r="D190" i="6" s="1"/>
  <c r="Q188" i="6"/>
  <c r="R188" i="6" s="1"/>
  <c r="G188" i="6" s="1"/>
  <c r="H188" i="6" s="1"/>
  <c r="P187" i="6"/>
  <c r="P186" i="6" s="1"/>
  <c r="Q186" i="6" s="1"/>
  <c r="R186" i="6" s="1"/>
  <c r="S186" i="6" s="1"/>
  <c r="T186" i="6" s="1"/>
  <c r="M24" i="3" l="1"/>
  <c r="Q187" i="6"/>
  <c r="R187" i="6" s="1"/>
  <c r="S187" i="6" s="1"/>
  <c r="T187" i="6" s="1"/>
  <c r="P185" i="6"/>
  <c r="Q185" i="6" s="1"/>
  <c r="R185" i="6" s="1"/>
  <c r="S185" i="6" s="1"/>
  <c r="R17" i="1"/>
  <c r="T17" i="1" s="1"/>
  <c r="A199" i="6"/>
  <c r="A200" i="6"/>
  <c r="A201" i="6" s="1"/>
  <c r="A202" i="6" s="1"/>
  <c r="A203" i="6" s="1"/>
  <c r="A204" i="6" s="1"/>
  <c r="A205" i="6" s="1"/>
  <c r="A206" i="6" s="1"/>
  <c r="A207" i="6" s="1"/>
  <c r="A208" i="6" s="1"/>
  <c r="E190" i="6"/>
  <c r="F190" i="6" s="1"/>
  <c r="G190" i="6" s="1"/>
  <c r="T190" i="6" s="1"/>
  <c r="D191" i="6"/>
  <c r="T185" i="6"/>
  <c r="S184" i="6"/>
  <c r="T184" i="6" s="1"/>
  <c r="E189" i="6"/>
  <c r="F189" i="6" s="1"/>
  <c r="G189" i="6" s="1"/>
  <c r="T189" i="6" s="1"/>
  <c r="U17" i="1" l="1"/>
  <c r="U36" i="1" s="1"/>
  <c r="D192" i="6"/>
  <c r="E191" i="6"/>
  <c r="F191" i="6" s="1"/>
  <c r="G191" i="6" s="1"/>
  <c r="T191" i="6" s="1"/>
  <c r="A210" i="6"/>
  <c r="A211" i="6" s="1"/>
  <c r="A212" i="6" s="1"/>
  <c r="A213" i="6" s="1"/>
  <c r="A214" i="6" s="1"/>
  <c r="A215" i="6" s="1"/>
  <c r="A216" i="6" s="1"/>
  <c r="A217" i="6" s="1"/>
  <c r="A218" i="6" s="1"/>
  <c r="A219" i="6" s="1"/>
  <c r="A220" i="6" s="1"/>
  <c r="A221" i="6" s="1"/>
  <c r="A222" i="6" s="1"/>
  <c r="A209" i="6"/>
  <c r="T36" i="1" l="1"/>
  <c r="V17" i="1"/>
  <c r="A223" i="6"/>
  <c r="A224" i="6"/>
  <c r="A225" i="6" s="1"/>
  <c r="A226" i="6" s="1"/>
  <c r="A227" i="6" s="1"/>
  <c r="D193" i="6"/>
  <c r="E192" i="6"/>
  <c r="F192" i="6" s="1"/>
  <c r="G192" i="6" s="1"/>
  <c r="T192" i="6" s="1"/>
  <c r="Z17" i="1" l="1"/>
  <c r="AB17" i="1"/>
  <c r="Y17" i="1"/>
  <c r="AA17" i="1"/>
  <c r="E194" i="6"/>
  <c r="F194" i="6" s="1"/>
  <c r="G194" i="6" s="1"/>
  <c r="T194" i="6" s="1"/>
  <c r="D195" i="6"/>
  <c r="A228" i="6"/>
  <c r="A229" i="6"/>
  <c r="A230" i="6" s="1"/>
  <c r="A231" i="6" s="1"/>
  <c r="A232" i="6" s="1"/>
  <c r="A233" i="6" s="1"/>
  <c r="A234" i="6" s="1"/>
  <c r="A235" i="6" s="1"/>
  <c r="A236" i="6" s="1"/>
  <c r="A237" i="6" s="1"/>
  <c r="A239" i="6" l="1"/>
  <c r="A240" i="6" s="1"/>
  <c r="A241" i="6" s="1"/>
  <c r="A242" i="6" s="1"/>
  <c r="A238" i="6"/>
  <c r="E195" i="6"/>
  <c r="F195" i="6" s="1"/>
  <c r="G195" i="6" s="1"/>
  <c r="T195" i="6" s="1"/>
  <c r="J196" i="6"/>
  <c r="D197" i="6" l="1"/>
  <c r="E196" i="6"/>
  <c r="F196" i="6" s="1"/>
  <c r="G196" i="6" s="1"/>
  <c r="T196" i="6" s="1"/>
  <c r="D198" i="6" l="1"/>
  <c r="E197" i="6"/>
  <c r="F197" i="6" s="1"/>
  <c r="G197" i="6" s="1"/>
  <c r="T197" i="6" s="1"/>
  <c r="E198" i="6" l="1"/>
  <c r="F198" i="6" s="1"/>
  <c r="G198" i="6" s="1"/>
  <c r="T199" i="6" s="1"/>
  <c r="D200" i="6"/>
  <c r="A124" i="6"/>
  <c r="A125" i="6" s="1"/>
  <c r="A126" i="6" s="1"/>
  <c r="A127" i="6" s="1"/>
  <c r="A128" i="6" s="1"/>
  <c r="A129" i="6" s="1"/>
  <c r="A130" i="6" s="1"/>
  <c r="A131" i="6" s="1"/>
  <c r="A132" i="6" s="1"/>
  <c r="A133" i="6" s="1"/>
  <c r="A134" i="6" s="1"/>
  <c r="A135" i="6" s="1"/>
  <c r="A136" i="6" s="1"/>
  <c r="A137" i="6" s="1"/>
  <c r="A138" i="6" s="1"/>
  <c r="D130" i="6"/>
  <c r="J129" i="6"/>
  <c r="E129" i="6" s="1"/>
  <c r="F129" i="6" s="1"/>
  <c r="G129" i="6" s="1"/>
  <c r="H129" i="6" s="1"/>
  <c r="Q128" i="6"/>
  <c r="R128" i="6" s="1"/>
  <c r="G128" i="6" s="1"/>
  <c r="H128" i="6" s="1"/>
  <c r="P127" i="6"/>
  <c r="Q127" i="6" s="1"/>
  <c r="R127" i="6" s="1"/>
  <c r="S127" i="6" s="1"/>
  <c r="T127" i="6" s="1"/>
  <c r="P126" i="6"/>
  <c r="P125" i="6" s="1"/>
  <c r="Q125" i="6" s="1"/>
  <c r="R125" i="6" s="1"/>
  <c r="S125" i="6" s="1"/>
  <c r="T125" i="6" s="1"/>
  <c r="A64" i="6"/>
  <c r="A65" i="6" s="1"/>
  <c r="A66" i="6" s="1"/>
  <c r="A67" i="6" s="1"/>
  <c r="A68" i="6" s="1"/>
  <c r="J69" i="6"/>
  <c r="E69" i="6" s="1"/>
  <c r="F69" i="6" s="1"/>
  <c r="G69" i="6" s="1"/>
  <c r="H69" i="6" s="1"/>
  <c r="Q68" i="6"/>
  <c r="R68" i="6" s="1"/>
  <c r="G68" i="6" s="1"/>
  <c r="H68" i="6" s="1"/>
  <c r="P67" i="6"/>
  <c r="Q67" i="6" s="1"/>
  <c r="R67" i="6" s="1"/>
  <c r="S67" i="6" s="1"/>
  <c r="T67" i="6" s="1"/>
  <c r="P66" i="6"/>
  <c r="P65" i="6" s="1"/>
  <c r="Q65" i="6"/>
  <c r="R65" i="6" s="1"/>
  <c r="S65" i="6" s="1"/>
  <c r="T65" i="6" s="1"/>
  <c r="D70" i="6" l="1"/>
  <c r="S124" i="6"/>
  <c r="T124" i="6" s="1"/>
  <c r="J201" i="6"/>
  <c r="E200" i="6"/>
  <c r="F200" i="6" s="1"/>
  <c r="G200" i="6" s="1"/>
  <c r="T200" i="6" s="1"/>
  <c r="A140" i="6"/>
  <c r="A141" i="6" s="1"/>
  <c r="A142" i="6" s="1"/>
  <c r="A143" i="6" s="1"/>
  <c r="A144" i="6" s="1"/>
  <c r="A145" i="6" s="1"/>
  <c r="A146" i="6" s="1"/>
  <c r="A147" i="6" s="1"/>
  <c r="A148" i="6" s="1"/>
  <c r="A139" i="6"/>
  <c r="D131" i="6"/>
  <c r="E130" i="6"/>
  <c r="F130" i="6" s="1"/>
  <c r="G130" i="6" s="1"/>
  <c r="H130" i="6" s="1"/>
  <c r="Q126" i="6"/>
  <c r="R126" i="6" s="1"/>
  <c r="S126" i="6" s="1"/>
  <c r="T126" i="6" s="1"/>
  <c r="A69" i="6"/>
  <c r="A70" i="6" s="1"/>
  <c r="A71" i="6" s="1"/>
  <c r="A72" i="6" s="1"/>
  <c r="A73" i="6" s="1"/>
  <c r="A74" i="6" s="1"/>
  <c r="A75" i="6" s="1"/>
  <c r="A76" i="6" s="1"/>
  <c r="A77" i="6" s="1"/>
  <c r="A78" i="6" s="1"/>
  <c r="S64" i="6"/>
  <c r="T64" i="6" s="1"/>
  <c r="D71" i="6"/>
  <c r="E70" i="6"/>
  <c r="F70" i="6" s="1"/>
  <c r="G70" i="6" s="1"/>
  <c r="H70" i="6" s="1"/>
  <c r="Q66" i="6"/>
  <c r="R66" i="6" s="1"/>
  <c r="S66" i="6" s="1"/>
  <c r="T66" i="6" s="1"/>
  <c r="J9" i="6"/>
  <c r="D10" i="6" s="1"/>
  <c r="Q8" i="6"/>
  <c r="R8" i="6" s="1"/>
  <c r="G8" i="6" s="1"/>
  <c r="H8" i="6" s="1"/>
  <c r="A5" i="6"/>
  <c r="A6" i="6" s="1"/>
  <c r="A7" i="6" s="1"/>
  <c r="A8" i="6" s="1"/>
  <c r="A9" i="6" s="1"/>
  <c r="A10" i="6" s="1"/>
  <c r="A11" i="6" s="1"/>
  <c r="A12" i="6" s="1"/>
  <c r="A13" i="6" s="1"/>
  <c r="A14" i="6" s="1"/>
  <c r="A15" i="6" s="1"/>
  <c r="P7" i="6"/>
  <c r="P6" i="6" s="1"/>
  <c r="Q6" i="6" s="1"/>
  <c r="R6" i="6" s="1"/>
  <c r="S6" i="6" s="1"/>
  <c r="T6" i="6" s="1"/>
  <c r="G16" i="4"/>
  <c r="G15" i="4"/>
  <c r="G14" i="4"/>
  <c r="G13" i="4"/>
  <c r="G12" i="4"/>
  <c r="G11" i="4"/>
  <c r="G10" i="4"/>
  <c r="G9" i="4"/>
  <c r="G8" i="4"/>
  <c r="G7" i="4"/>
  <c r="G6" i="4"/>
  <c r="G5" i="4"/>
  <c r="G4" i="4"/>
  <c r="G3" i="4"/>
  <c r="G2" i="4"/>
  <c r="P201" i="6" l="1"/>
  <c r="F201" i="6" s="1"/>
  <c r="G201" i="6" s="1"/>
  <c r="T201" i="6" s="1"/>
  <c r="D202" i="6"/>
  <c r="D132" i="6"/>
  <c r="E131" i="6"/>
  <c r="F131" i="6" s="1"/>
  <c r="G131" i="6" s="1"/>
  <c r="H131" i="6" s="1"/>
  <c r="A150" i="6"/>
  <c r="A151" i="6" s="1"/>
  <c r="A152" i="6" s="1"/>
  <c r="A153" i="6" s="1"/>
  <c r="A154" i="6" s="1"/>
  <c r="A155" i="6" s="1"/>
  <c r="A156" i="6" s="1"/>
  <c r="A157" i="6" s="1"/>
  <c r="A158" i="6" s="1"/>
  <c r="A159" i="6" s="1"/>
  <c r="A160" i="6" s="1"/>
  <c r="A161" i="6" s="1"/>
  <c r="A162" i="6" s="1"/>
  <c r="A149" i="6"/>
  <c r="D72" i="6"/>
  <c r="E71" i="6"/>
  <c r="F71" i="6" s="1"/>
  <c r="G71" i="6" s="1"/>
  <c r="H71" i="6" s="1"/>
  <c r="A80" i="6"/>
  <c r="A81" i="6" s="1"/>
  <c r="A82" i="6" s="1"/>
  <c r="A83" i="6" s="1"/>
  <c r="A84" i="6" s="1"/>
  <c r="A85" i="6" s="1"/>
  <c r="A86" i="6" s="1"/>
  <c r="A87" i="6" s="1"/>
  <c r="A88" i="6" s="1"/>
  <c r="A79" i="6"/>
  <c r="A16" i="6"/>
  <c r="A17" i="6" s="1"/>
  <c r="A18" i="6" s="1"/>
  <c r="A20" i="6" s="1"/>
  <c r="A21" i="6" s="1"/>
  <c r="A22" i="6" s="1"/>
  <c r="A23" i="6" s="1"/>
  <c r="A24" i="6" s="1"/>
  <c r="A25" i="6" s="1"/>
  <c r="A26" i="6" s="1"/>
  <c r="A27" i="6" s="1"/>
  <c r="A28" i="6" s="1"/>
  <c r="A30" i="6" s="1"/>
  <c r="A31" i="6" s="1"/>
  <c r="A32" i="6" s="1"/>
  <c r="A33" i="6" s="1"/>
  <c r="A34" i="6" s="1"/>
  <c r="A35" i="6" s="1"/>
  <c r="A36" i="6" s="1"/>
  <c r="A37" i="6" s="1"/>
  <c r="A38" i="6" s="1"/>
  <c r="A39" i="6" s="1"/>
  <c r="A40" i="6" s="1"/>
  <c r="A41" i="6" s="1"/>
  <c r="A42" i="6" s="1"/>
  <c r="A44" i="6" s="1"/>
  <c r="A45" i="6" s="1"/>
  <c r="A46" i="6" s="1"/>
  <c r="A47" i="6" s="1"/>
  <c r="A49" i="6" s="1"/>
  <c r="A50" i="6" s="1"/>
  <c r="A51" i="6" s="1"/>
  <c r="A52" i="6" s="1"/>
  <c r="A53" i="6" s="1"/>
  <c r="A54" i="6" s="1"/>
  <c r="A55" i="6" s="1"/>
  <c r="A56" i="6" s="1"/>
  <c r="A57" i="6" s="1"/>
  <c r="A59" i="6" s="1"/>
  <c r="A60" i="6" s="1"/>
  <c r="A61" i="6" s="1"/>
  <c r="A62" i="6" s="1"/>
  <c r="P5" i="6"/>
  <c r="Q5" i="6" s="1"/>
  <c r="R5" i="6" s="1"/>
  <c r="S5" i="6" s="1"/>
  <c r="S4" i="6" s="1"/>
  <c r="T4" i="6" s="1"/>
  <c r="Q7" i="6"/>
  <c r="R7" i="6" s="1"/>
  <c r="S7" i="6" s="1"/>
  <c r="T7" i="6" s="1"/>
  <c r="E9" i="6"/>
  <c r="F9" i="6" s="1"/>
  <c r="G9" i="6" s="1"/>
  <c r="H9" i="6" s="1"/>
  <c r="D11" i="6"/>
  <c r="E10" i="6"/>
  <c r="F10" i="6" s="1"/>
  <c r="G10" i="6" s="1"/>
  <c r="H10" i="6" s="1"/>
  <c r="A29" i="6" l="1"/>
  <c r="A19" i="6"/>
  <c r="D203" i="6"/>
  <c r="E202" i="6"/>
  <c r="F202" i="6" s="1"/>
  <c r="G202" i="6" s="1"/>
  <c r="T202" i="6" s="1"/>
  <c r="A163" i="6"/>
  <c r="A164" i="6"/>
  <c r="A165" i="6" s="1"/>
  <c r="A166" i="6" s="1"/>
  <c r="A167" i="6" s="1"/>
  <c r="D133" i="6"/>
  <c r="E132" i="6"/>
  <c r="F132" i="6" s="1"/>
  <c r="G132" i="6" s="1"/>
  <c r="H132" i="6" s="1"/>
  <c r="A90" i="6"/>
  <c r="A91" i="6" s="1"/>
  <c r="A92" i="6" s="1"/>
  <c r="A93" i="6" s="1"/>
  <c r="A94" i="6" s="1"/>
  <c r="A95" i="6" s="1"/>
  <c r="A96" i="6" s="1"/>
  <c r="A97" i="6" s="1"/>
  <c r="A98" i="6" s="1"/>
  <c r="A99" i="6" s="1"/>
  <c r="A100" i="6" s="1"/>
  <c r="A101" i="6" s="1"/>
  <c r="A102" i="6" s="1"/>
  <c r="A89" i="6"/>
  <c r="D73" i="6"/>
  <c r="E72" i="6"/>
  <c r="F72" i="6" s="1"/>
  <c r="G72" i="6" s="1"/>
  <c r="H72" i="6" s="1"/>
  <c r="A43" i="6"/>
  <c r="A48" i="6"/>
  <c r="A58" i="6"/>
  <c r="T5" i="6"/>
  <c r="D12" i="6"/>
  <c r="E11" i="6"/>
  <c r="F11" i="6" s="1"/>
  <c r="G11" i="6" s="1"/>
  <c r="H11" i="6" s="1"/>
  <c r="D204" i="6" l="1"/>
  <c r="E203" i="6"/>
  <c r="F203" i="6" s="1"/>
  <c r="G203" i="6" s="1"/>
  <c r="T203" i="6" s="1"/>
  <c r="D135" i="6"/>
  <c r="E134" i="6"/>
  <c r="F134" i="6" s="1"/>
  <c r="G134" i="6" s="1"/>
  <c r="H134" i="6" s="1"/>
  <c r="A168" i="6"/>
  <c r="A169" i="6"/>
  <c r="A170" i="6" s="1"/>
  <c r="A171" i="6" s="1"/>
  <c r="A172" i="6" s="1"/>
  <c r="A173" i="6" s="1"/>
  <c r="A174" i="6" s="1"/>
  <c r="A175" i="6" s="1"/>
  <c r="A176" i="6" s="1"/>
  <c r="A177" i="6" s="1"/>
  <c r="D75" i="6"/>
  <c r="E74" i="6"/>
  <c r="F74" i="6" s="1"/>
  <c r="G74" i="6" s="1"/>
  <c r="H74" i="6" s="1"/>
  <c r="A104" i="6"/>
  <c r="A105" i="6" s="1"/>
  <c r="A106" i="6" s="1"/>
  <c r="A107" i="6" s="1"/>
  <c r="A103" i="6"/>
  <c r="D13" i="6"/>
  <c r="E12" i="6"/>
  <c r="F12" i="6" s="1"/>
  <c r="G12" i="6" s="1"/>
  <c r="H12" i="6" s="1"/>
  <c r="D205" i="6" l="1"/>
  <c r="E204" i="6"/>
  <c r="F204" i="6" s="1"/>
  <c r="G204" i="6" s="1"/>
  <c r="H204" i="6" s="1"/>
  <c r="A178" i="6"/>
  <c r="A179" i="6"/>
  <c r="A180" i="6" s="1"/>
  <c r="A181" i="6" s="1"/>
  <c r="A182" i="6" s="1"/>
  <c r="E135" i="6"/>
  <c r="F135" i="6" s="1"/>
  <c r="G135" i="6" s="1"/>
  <c r="H135" i="6" s="1"/>
  <c r="J136" i="6"/>
  <c r="A108" i="6"/>
  <c r="A109" i="6"/>
  <c r="A110" i="6" s="1"/>
  <c r="A111" i="6" s="1"/>
  <c r="A112" i="6" s="1"/>
  <c r="A113" i="6" s="1"/>
  <c r="A114" i="6" s="1"/>
  <c r="A115" i="6" s="1"/>
  <c r="A116" i="6" s="1"/>
  <c r="A117" i="6" s="1"/>
  <c r="E75" i="6"/>
  <c r="F75" i="6" s="1"/>
  <c r="G75" i="6" s="1"/>
  <c r="H75" i="6" s="1"/>
  <c r="J76" i="6"/>
  <c r="D15" i="6"/>
  <c r="E14" i="6"/>
  <c r="F14" i="6" s="1"/>
  <c r="G14" i="6" s="1"/>
  <c r="H14" i="6" s="1"/>
  <c r="E205" i="6" l="1"/>
  <c r="F205" i="6" s="1"/>
  <c r="G205" i="6" s="1"/>
  <c r="T205" i="6" s="1"/>
  <c r="D206" i="6"/>
  <c r="D137" i="6"/>
  <c r="E136" i="6"/>
  <c r="F136" i="6" s="1"/>
  <c r="G136" i="6" s="1"/>
  <c r="H136" i="6" s="1"/>
  <c r="A119" i="6"/>
  <c r="A120" i="6" s="1"/>
  <c r="A121" i="6" s="1"/>
  <c r="A122" i="6" s="1"/>
  <c r="A118" i="6"/>
  <c r="D77" i="6"/>
  <c r="E76" i="6"/>
  <c r="F76" i="6" s="1"/>
  <c r="G76" i="6" s="1"/>
  <c r="H76" i="6" s="1"/>
  <c r="J16" i="6"/>
  <c r="E15" i="6"/>
  <c r="F15" i="6" s="1"/>
  <c r="G15" i="6" s="1"/>
  <c r="H15" i="6" s="1"/>
  <c r="P207" i="6" l="1"/>
  <c r="E206" i="6"/>
  <c r="F206" i="6" s="1"/>
  <c r="G206" i="6" s="1"/>
  <c r="T206" i="6" s="1"/>
  <c r="E137" i="6"/>
  <c r="F137" i="6" s="1"/>
  <c r="G137" i="6" s="1"/>
  <c r="H137" i="6" s="1"/>
  <c r="D138" i="6"/>
  <c r="E77" i="6"/>
  <c r="F77" i="6" s="1"/>
  <c r="G77" i="6" s="1"/>
  <c r="H77" i="6" s="1"/>
  <c r="D78" i="6"/>
  <c r="J5" i="1"/>
  <c r="E16" i="1"/>
  <c r="K20" i="1"/>
  <c r="K9" i="1"/>
  <c r="C20" i="1"/>
  <c r="M7" i="1"/>
  <c r="C10" i="1"/>
  <c r="M6" i="1"/>
  <c r="B11" i="1"/>
  <c r="D10" i="1"/>
  <c r="E20" i="1"/>
  <c r="I11" i="1"/>
  <c r="D20" i="1"/>
  <c r="L10" i="1"/>
  <c r="F10" i="1"/>
  <c r="I15" i="1"/>
  <c r="J9" i="1"/>
  <c r="C15" i="1"/>
  <c r="D15" i="1"/>
  <c r="D8" i="1"/>
  <c r="L11" i="1"/>
  <c r="K16" i="1"/>
  <c r="E6" i="1"/>
  <c r="L5" i="1"/>
  <c r="J7" i="1"/>
  <c r="F11" i="1"/>
  <c r="D7" i="1"/>
  <c r="I16" i="1"/>
  <c r="C16" i="1"/>
  <c r="L8" i="1"/>
  <c r="M5" i="1"/>
  <c r="I13" i="1"/>
  <c r="F5" i="1"/>
  <c r="L13" i="1"/>
  <c r="C5" i="1"/>
  <c r="E7" i="1"/>
  <c r="K14" i="1"/>
  <c r="F6" i="1"/>
  <c r="C11" i="1"/>
  <c r="B16" i="1"/>
  <c r="B7" i="1"/>
  <c r="M20" i="1"/>
  <c r="J20" i="1"/>
  <c r="M8" i="1"/>
  <c r="J14" i="1"/>
  <c r="B15" i="1"/>
  <c r="M13" i="1"/>
  <c r="F9" i="1"/>
  <c r="I10" i="1"/>
  <c r="I6" i="1"/>
  <c r="C14" i="1"/>
  <c r="D13" i="1"/>
  <c r="B14" i="1"/>
  <c r="J8" i="1"/>
  <c r="L14" i="1"/>
  <c r="E9" i="1"/>
  <c r="J15" i="1"/>
  <c r="L20" i="1"/>
  <c r="F14" i="1"/>
  <c r="D16" i="1"/>
  <c r="M15" i="1"/>
  <c r="B9" i="1"/>
  <c r="B6" i="1"/>
  <c r="K10" i="1"/>
  <c r="M12" i="1"/>
  <c r="K11" i="1"/>
  <c r="E10" i="1"/>
  <c r="M11" i="1"/>
  <c r="K8" i="1"/>
  <c r="F15" i="1"/>
  <c r="B10" i="1"/>
  <c r="L12" i="1"/>
  <c r="B13" i="1"/>
  <c r="L7" i="1"/>
  <c r="M16" i="1"/>
  <c r="J6" i="1"/>
  <c r="L9" i="1"/>
  <c r="D11" i="1"/>
  <c r="C6" i="1"/>
  <c r="F16" i="1"/>
  <c r="D5" i="1"/>
  <c r="I8" i="1"/>
  <c r="E15" i="1"/>
  <c r="J11" i="1"/>
  <c r="K12" i="1"/>
  <c r="J12" i="1"/>
  <c r="D6" i="1"/>
  <c r="I5" i="1"/>
  <c r="E8" i="1"/>
  <c r="I9" i="1"/>
  <c r="K7" i="1"/>
  <c r="F13" i="1"/>
  <c r="D12" i="1"/>
  <c r="I7" i="1"/>
  <c r="B5" i="1"/>
  <c r="K6" i="1"/>
  <c r="K13" i="1"/>
  <c r="C9" i="1"/>
  <c r="L6" i="1"/>
  <c r="E13" i="1"/>
  <c r="D14" i="1"/>
  <c r="J10" i="1"/>
  <c r="B8" i="1"/>
  <c r="L15" i="1"/>
  <c r="C7" i="1"/>
  <c r="M14" i="1"/>
  <c r="K5" i="1"/>
  <c r="F8" i="1"/>
  <c r="C13" i="1"/>
  <c r="M9" i="1"/>
  <c r="E14" i="1"/>
  <c r="E5" i="1"/>
  <c r="L16" i="1"/>
  <c r="B12" i="1"/>
  <c r="J16" i="1"/>
  <c r="C8" i="1"/>
  <c r="K15" i="1"/>
  <c r="E11" i="1"/>
  <c r="F12" i="1"/>
  <c r="E12" i="1"/>
  <c r="J13" i="1"/>
  <c r="B20" i="1"/>
  <c r="F20" i="1"/>
  <c r="M10" i="1"/>
  <c r="I14" i="1"/>
  <c r="I12" i="1"/>
  <c r="D9" i="1"/>
  <c r="F7" i="1"/>
  <c r="C12" i="1"/>
  <c r="I20" i="1"/>
  <c r="E16" i="6"/>
  <c r="F16" i="6" s="1"/>
  <c r="G16" i="6" s="1"/>
  <c r="H16" i="6" s="1"/>
  <c r="D17" i="6"/>
  <c r="N7" i="1" l="1"/>
  <c r="N12" i="1"/>
  <c r="G12" i="1"/>
  <c r="N8" i="1"/>
  <c r="N9" i="1"/>
  <c r="N6" i="1"/>
  <c r="N10" i="1"/>
  <c r="N14" i="1"/>
  <c r="N5" i="1"/>
  <c r="N13" i="1"/>
  <c r="N16" i="1"/>
  <c r="N15" i="1"/>
  <c r="N11" i="1"/>
  <c r="G9" i="1"/>
  <c r="G15" i="1"/>
  <c r="G13" i="1"/>
  <c r="G14" i="1"/>
  <c r="G7" i="1"/>
  <c r="G11" i="1"/>
  <c r="G16" i="1"/>
  <c r="G8" i="1"/>
  <c r="G5" i="1"/>
  <c r="G10" i="1"/>
  <c r="G6" i="1"/>
  <c r="R9" i="1"/>
  <c r="R15" i="1"/>
  <c r="R13" i="1"/>
  <c r="R14" i="1"/>
  <c r="R7" i="1"/>
  <c r="R11" i="1"/>
  <c r="R16" i="1"/>
  <c r="R12" i="1"/>
  <c r="R8" i="1"/>
  <c r="R5" i="1"/>
  <c r="R10" i="1"/>
  <c r="R6" i="1"/>
  <c r="Q207" i="6"/>
  <c r="L207" i="6" s="1"/>
  <c r="M207" i="6" s="1"/>
  <c r="T207" i="6" s="1"/>
  <c r="P208" i="6"/>
  <c r="D140" i="6"/>
  <c r="E138" i="6"/>
  <c r="F138" i="6" s="1"/>
  <c r="G138" i="6" s="1"/>
  <c r="H139" i="6" s="1"/>
  <c r="D19" i="1"/>
  <c r="F19" i="1"/>
  <c r="J19" i="1"/>
  <c r="E19" i="1"/>
  <c r="I19" i="1"/>
  <c r="L19" i="1"/>
  <c r="D80" i="6"/>
  <c r="E78" i="6"/>
  <c r="F78" i="6" s="1"/>
  <c r="G78" i="6" s="1"/>
  <c r="H79" i="6" s="1"/>
  <c r="K19" i="1"/>
  <c r="B19" i="1"/>
  <c r="C19" i="1"/>
  <c r="M19" i="1"/>
  <c r="D18" i="6"/>
  <c r="E17" i="6"/>
  <c r="F17" i="6" s="1"/>
  <c r="G17" i="6" s="1"/>
  <c r="H17" i="6" s="1"/>
  <c r="T14" i="1" l="1"/>
  <c r="U14" i="1" s="1"/>
  <c r="T10" i="1"/>
  <c r="U10" i="1" s="1"/>
  <c r="T16" i="1"/>
  <c r="U16" i="1" s="1"/>
  <c r="T13" i="1"/>
  <c r="T32" i="1" s="1"/>
  <c r="T6" i="1"/>
  <c r="U6" i="1" s="1"/>
  <c r="T5" i="1"/>
  <c r="T11" i="1"/>
  <c r="U11" i="1" s="1"/>
  <c r="T15" i="1"/>
  <c r="T34" i="1" s="1"/>
  <c r="T12" i="1"/>
  <c r="U12" i="1" s="1"/>
  <c r="T8" i="1"/>
  <c r="T27" i="1" s="1"/>
  <c r="T7" i="1"/>
  <c r="U7" i="1" s="1"/>
  <c r="T9" i="1"/>
  <c r="T28" i="1" s="1"/>
  <c r="T33" i="1"/>
  <c r="N19" i="1"/>
  <c r="G19" i="1"/>
  <c r="B31" i="3"/>
  <c r="B32" i="3"/>
  <c r="D210" i="6"/>
  <c r="Q208" i="6"/>
  <c r="L209" i="6" s="1"/>
  <c r="S209" i="6" s="1"/>
  <c r="T209" i="6" s="1"/>
  <c r="R19" i="1"/>
  <c r="E140" i="6"/>
  <c r="F140" i="6" s="1"/>
  <c r="G140" i="6" s="1"/>
  <c r="H140" i="6" s="1"/>
  <c r="J141" i="6"/>
  <c r="J81" i="6"/>
  <c r="E80" i="6"/>
  <c r="F80" i="6" s="1"/>
  <c r="G80" i="6" s="1"/>
  <c r="H80" i="6" s="1"/>
  <c r="D20" i="6"/>
  <c r="E18" i="6"/>
  <c r="F18" i="6" s="1"/>
  <c r="G18" i="6" s="1"/>
  <c r="H19" i="6" s="1"/>
  <c r="T35" i="1" l="1"/>
  <c r="T31" i="1"/>
  <c r="T19" i="1"/>
  <c r="T50" i="1" s="1"/>
  <c r="U50" i="1" s="1"/>
  <c r="T29" i="1"/>
  <c r="T24" i="1"/>
  <c r="T26" i="1"/>
  <c r="U9" i="1"/>
  <c r="V9" i="1" s="1"/>
  <c r="U8" i="1"/>
  <c r="U27" i="1" s="1"/>
  <c r="U15" i="1"/>
  <c r="U34" i="1" s="1"/>
  <c r="U5" i="1"/>
  <c r="U24" i="1" s="1"/>
  <c r="U13" i="1"/>
  <c r="U32" i="1" s="1"/>
  <c r="T30" i="1"/>
  <c r="T25" i="1"/>
  <c r="V12" i="1"/>
  <c r="U31" i="1"/>
  <c r="V6" i="1"/>
  <c r="U25" i="1"/>
  <c r="V10" i="1"/>
  <c r="U29" i="1"/>
  <c r="V7" i="1"/>
  <c r="U26" i="1"/>
  <c r="V16" i="1"/>
  <c r="U35" i="1"/>
  <c r="V11" i="1"/>
  <c r="U30" i="1"/>
  <c r="V14" i="1"/>
  <c r="U33" i="1"/>
  <c r="D211" i="6"/>
  <c r="E210" i="6"/>
  <c r="F210" i="6" s="1"/>
  <c r="G210" i="6" s="1"/>
  <c r="T210" i="6" s="1"/>
  <c r="D142" i="6"/>
  <c r="P141" i="6"/>
  <c r="F141" i="6" s="1"/>
  <c r="G141" i="6" s="1"/>
  <c r="H141" i="6" s="1"/>
  <c r="D82" i="6"/>
  <c r="P81" i="6"/>
  <c r="F81" i="6" s="1"/>
  <c r="G81" i="6" s="1"/>
  <c r="H81" i="6" s="1"/>
  <c r="J21" i="6"/>
  <c r="E20" i="6"/>
  <c r="F20" i="6" s="1"/>
  <c r="G20" i="6" s="1"/>
  <c r="H20" i="6" s="1"/>
  <c r="V5" i="1" l="1"/>
  <c r="Z5" i="1" s="1"/>
  <c r="T53" i="1"/>
  <c r="U53" i="1" s="1"/>
  <c r="T47" i="1"/>
  <c r="U47" i="1" s="1"/>
  <c r="T44" i="1"/>
  <c r="U44" i="1" s="1"/>
  <c r="T46" i="1"/>
  <c r="U46" i="1" s="1"/>
  <c r="T49" i="1"/>
  <c r="U49" i="1" s="1"/>
  <c r="V13" i="1"/>
  <c r="Y13" i="1" s="1"/>
  <c r="T48" i="1"/>
  <c r="U48" i="1" s="1"/>
  <c r="U28" i="1"/>
  <c r="U38" i="1" s="1"/>
  <c r="T45" i="1"/>
  <c r="U45" i="1" s="1"/>
  <c r="C3" i="9"/>
  <c r="T43" i="1"/>
  <c r="U43" i="1" s="1"/>
  <c r="T52" i="1"/>
  <c r="U52" i="1" s="1"/>
  <c r="T51" i="1"/>
  <c r="U51" i="1" s="1"/>
  <c r="V24" i="1"/>
  <c r="C36" i="3" s="1"/>
  <c r="U19" i="1"/>
  <c r="C4" i="9" s="1"/>
  <c r="V15" i="1"/>
  <c r="AB15" i="1" s="1"/>
  <c r="T38" i="1"/>
  <c r="V8" i="1"/>
  <c r="AB8" i="1" s="1"/>
  <c r="AB11" i="1"/>
  <c r="Z11" i="1"/>
  <c r="Y11" i="1"/>
  <c r="AA11" i="1"/>
  <c r="AB7" i="1"/>
  <c r="Z7" i="1"/>
  <c r="Y7" i="1"/>
  <c r="AA7" i="1"/>
  <c r="Z6" i="1"/>
  <c r="Y6" i="1"/>
  <c r="AB6" i="1"/>
  <c r="AA6" i="1"/>
  <c r="Z14" i="1"/>
  <c r="Y14" i="1"/>
  <c r="AB14" i="1"/>
  <c r="AA14" i="1"/>
  <c r="AB16" i="1"/>
  <c r="Y16" i="1"/>
  <c r="Z16" i="1"/>
  <c r="AA16" i="1"/>
  <c r="Z10" i="1"/>
  <c r="Y10" i="1"/>
  <c r="AB10" i="1"/>
  <c r="AA10" i="1"/>
  <c r="AB9" i="1"/>
  <c r="Z9" i="1"/>
  <c r="Y9" i="1"/>
  <c r="AA9" i="1"/>
  <c r="AB12" i="1"/>
  <c r="Z12" i="1"/>
  <c r="Y12" i="1"/>
  <c r="AA12" i="1"/>
  <c r="W5" i="1"/>
  <c r="W6" i="1" s="1"/>
  <c r="E211" i="6"/>
  <c r="F211" i="6" s="1"/>
  <c r="G211" i="6" s="1"/>
  <c r="T211" i="6" s="1"/>
  <c r="D212" i="6"/>
  <c r="D143" i="6"/>
  <c r="E142" i="6"/>
  <c r="F142" i="6" s="1"/>
  <c r="G142" i="6" s="1"/>
  <c r="H142" i="6" s="1"/>
  <c r="D83" i="6"/>
  <c r="E82" i="6"/>
  <c r="F82" i="6" s="1"/>
  <c r="G82" i="6" s="1"/>
  <c r="H82" i="6" s="1"/>
  <c r="P21" i="6"/>
  <c r="F21" i="6" s="1"/>
  <c r="G21" i="6" s="1"/>
  <c r="H21" i="6" s="1"/>
  <c r="D22" i="6"/>
  <c r="AA5" i="1" l="1"/>
  <c r="AB5" i="1"/>
  <c r="Y5" i="1"/>
  <c r="AA13" i="1"/>
  <c r="AA15" i="1"/>
  <c r="AB13" i="1"/>
  <c r="AA24" i="1"/>
  <c r="Z13" i="1"/>
  <c r="AB24" i="1"/>
  <c r="Y24" i="1"/>
  <c r="C5" i="9"/>
  <c r="B45" i="9" s="1"/>
  <c r="D45" i="9" s="1"/>
  <c r="Z15" i="1"/>
  <c r="T54" i="1"/>
  <c r="T56" i="1" s="1"/>
  <c r="Z24" i="1"/>
  <c r="W24" i="1"/>
  <c r="V19" i="1"/>
  <c r="Y15" i="1"/>
  <c r="AA8" i="1"/>
  <c r="Y8" i="1"/>
  <c r="U54" i="1"/>
  <c r="U56" i="1" s="1"/>
  <c r="Z8" i="1"/>
  <c r="D213" i="6"/>
  <c r="E212" i="6"/>
  <c r="F212" i="6" s="1"/>
  <c r="G212" i="6" s="1"/>
  <c r="T212" i="6" s="1"/>
  <c r="D144" i="6"/>
  <c r="E143" i="6"/>
  <c r="F143" i="6" s="1"/>
  <c r="G143" i="6" s="1"/>
  <c r="H143" i="6" s="1"/>
  <c r="D84" i="6"/>
  <c r="E83" i="6"/>
  <c r="F83" i="6" s="1"/>
  <c r="G83" i="6" s="1"/>
  <c r="H83" i="6" s="1"/>
  <c r="D23" i="6"/>
  <c r="E22" i="6"/>
  <c r="F22" i="6" s="1"/>
  <c r="G22" i="6" s="1"/>
  <c r="H22" i="6" s="1"/>
  <c r="C7" i="9" l="1"/>
  <c r="E31" i="9" s="1"/>
  <c r="Z19" i="1"/>
  <c r="E45" i="9" s="1"/>
  <c r="E46" i="9" s="1"/>
  <c r="Y19" i="1"/>
  <c r="L41" i="9" s="1"/>
  <c r="E213" i="6"/>
  <c r="F213" i="6" s="1"/>
  <c r="G213" i="6" s="1"/>
  <c r="T213" i="6" s="1"/>
  <c r="D214" i="6"/>
  <c r="D145" i="6"/>
  <c r="E144" i="6"/>
  <c r="F144" i="6" s="1"/>
  <c r="G144" i="6" s="1"/>
  <c r="H144" i="6" s="1"/>
  <c r="D85" i="6"/>
  <c r="E84" i="6"/>
  <c r="F84" i="6" s="1"/>
  <c r="G84" i="6" s="1"/>
  <c r="H84" i="6" s="1"/>
  <c r="D24" i="6"/>
  <c r="E23" i="6"/>
  <c r="F23" i="6" s="1"/>
  <c r="G23" i="6" s="1"/>
  <c r="H23" i="6" s="1"/>
  <c r="C20" i="9" l="1"/>
  <c r="D19" i="9"/>
  <c r="E30" i="9"/>
  <c r="D20" i="9"/>
  <c r="E29" i="9"/>
  <c r="D10" i="9"/>
  <c r="C19" i="9"/>
  <c r="E27" i="9"/>
  <c r="E28" i="9"/>
  <c r="J38" i="9"/>
  <c r="J40" i="9" s="1"/>
  <c r="K41" i="9" s="1"/>
  <c r="L42" i="9" s="1"/>
  <c r="D215" i="6"/>
  <c r="E214" i="6"/>
  <c r="F214" i="6" s="1"/>
  <c r="G214" i="6" s="1"/>
  <c r="T214" i="6" s="1"/>
  <c r="D146" i="6"/>
  <c r="E145" i="6"/>
  <c r="F145" i="6" s="1"/>
  <c r="G145" i="6" s="1"/>
  <c r="H145" i="6" s="1"/>
  <c r="D86" i="6"/>
  <c r="E85" i="6"/>
  <c r="F85" i="6" s="1"/>
  <c r="G85" i="6" s="1"/>
  <c r="H85" i="6" s="1"/>
  <c r="D25" i="6"/>
  <c r="E24" i="6"/>
  <c r="F24" i="6" s="1"/>
  <c r="G24" i="6" s="1"/>
  <c r="H24" i="6" s="1"/>
  <c r="E215" i="6" l="1"/>
  <c r="F215" i="6" s="1"/>
  <c r="G215" i="6" s="1"/>
  <c r="T215" i="6" s="1"/>
  <c r="J216" i="6"/>
  <c r="P147" i="6"/>
  <c r="E146" i="6"/>
  <c r="F146" i="6" s="1"/>
  <c r="G146" i="6" s="1"/>
  <c r="H146" i="6" s="1"/>
  <c r="P87" i="6"/>
  <c r="E86" i="6"/>
  <c r="F86" i="6" s="1"/>
  <c r="G86" i="6" s="1"/>
  <c r="H86" i="6" s="1"/>
  <c r="D26" i="6"/>
  <c r="E25" i="6"/>
  <c r="F25" i="6" s="1"/>
  <c r="G25" i="6" s="1"/>
  <c r="H25" i="6" s="1"/>
  <c r="D217" i="6" l="1"/>
  <c r="Q216" i="6"/>
  <c r="R216" i="6" s="1"/>
  <c r="S216" i="6" s="1"/>
  <c r="T216" i="6" s="1"/>
  <c r="P148" i="6"/>
  <c r="Q147" i="6"/>
  <c r="L147" i="6" s="1"/>
  <c r="M147" i="6" s="1"/>
  <c r="T147" i="6" s="1"/>
  <c r="P88" i="6"/>
  <c r="Q87" i="6"/>
  <c r="L87" i="6" s="1"/>
  <c r="M87" i="6" s="1"/>
  <c r="T87" i="6" s="1"/>
  <c r="E26" i="6"/>
  <c r="F26" i="6" s="1"/>
  <c r="G26" i="6" s="1"/>
  <c r="H26" i="6" s="1"/>
  <c r="P27" i="6"/>
  <c r="E217" i="6" l="1"/>
  <c r="F217" i="6" s="1"/>
  <c r="G217" i="6" s="1"/>
  <c r="T217" i="6" s="1"/>
  <c r="D218" i="6"/>
  <c r="D150" i="6"/>
  <c r="Q148" i="6"/>
  <c r="L149" i="6" s="1"/>
  <c r="S149" i="6" s="1"/>
  <c r="T149" i="6" s="1"/>
  <c r="D90" i="6"/>
  <c r="Q88" i="6"/>
  <c r="L89" i="6" s="1"/>
  <c r="S89" i="6" s="1"/>
  <c r="T89" i="6" s="1"/>
  <c r="P28" i="6"/>
  <c r="Q27" i="6"/>
  <c r="L27" i="6" s="1"/>
  <c r="M27" i="6" s="1"/>
  <c r="T27" i="6" s="1"/>
  <c r="D219" i="6" l="1"/>
  <c r="E218" i="6"/>
  <c r="F218" i="6" s="1"/>
  <c r="G218" i="6" s="1"/>
  <c r="T218" i="6" s="1"/>
  <c r="E150" i="6"/>
  <c r="F150" i="6" s="1"/>
  <c r="G150" i="6" s="1"/>
  <c r="H150" i="6" s="1"/>
  <c r="D151" i="6"/>
  <c r="E90" i="6"/>
  <c r="F90" i="6" s="1"/>
  <c r="G90" i="6" s="1"/>
  <c r="H90" i="6" s="1"/>
  <c r="D91" i="6"/>
  <c r="D30" i="6"/>
  <c r="Q28" i="6"/>
  <c r="L29" i="6" s="1"/>
  <c r="S29" i="6" s="1"/>
  <c r="T29" i="6" s="1"/>
  <c r="E219" i="6" l="1"/>
  <c r="F219" i="6" s="1"/>
  <c r="G219" i="6" s="1"/>
  <c r="T219" i="6" s="1"/>
  <c r="D220" i="6"/>
  <c r="D152" i="6"/>
  <c r="E151" i="6"/>
  <c r="F151" i="6" s="1"/>
  <c r="G151" i="6" s="1"/>
  <c r="H151" i="6" s="1"/>
  <c r="D92" i="6"/>
  <c r="E91" i="6"/>
  <c r="F91" i="6" s="1"/>
  <c r="G91" i="6" s="1"/>
  <c r="H91" i="6" s="1"/>
  <c r="D31" i="6"/>
  <c r="E30" i="6"/>
  <c r="F30" i="6" s="1"/>
  <c r="G30" i="6" s="1"/>
  <c r="H30" i="6" s="1"/>
  <c r="E220" i="6" l="1"/>
  <c r="F220" i="6" s="1"/>
  <c r="G220" i="6" s="1"/>
  <c r="T220" i="6" s="1"/>
  <c r="D221" i="6"/>
  <c r="E152" i="6"/>
  <c r="F152" i="6" s="1"/>
  <c r="G152" i="6" s="1"/>
  <c r="H152" i="6" s="1"/>
  <c r="D153" i="6"/>
  <c r="E92" i="6"/>
  <c r="F92" i="6" s="1"/>
  <c r="G92" i="6" s="1"/>
  <c r="H92" i="6" s="1"/>
  <c r="D93" i="6"/>
  <c r="D32" i="6"/>
  <c r="E31" i="6"/>
  <c r="F31" i="6" s="1"/>
  <c r="G31" i="6" s="1"/>
  <c r="H31" i="6" s="1"/>
  <c r="E221" i="6" l="1"/>
  <c r="F221" i="6" s="1"/>
  <c r="G221" i="6" s="1"/>
  <c r="T221" i="6" s="1"/>
  <c r="D222" i="6"/>
  <c r="D154" i="6"/>
  <c r="E153" i="6"/>
  <c r="F153" i="6" s="1"/>
  <c r="G153" i="6" s="1"/>
  <c r="H153" i="6" s="1"/>
  <c r="D94" i="6"/>
  <c r="E93" i="6"/>
  <c r="F93" i="6" s="1"/>
  <c r="G93" i="6" s="1"/>
  <c r="H93" i="6" s="1"/>
  <c r="D33" i="6"/>
  <c r="E32" i="6"/>
  <c r="F32" i="6" s="1"/>
  <c r="G32" i="6" s="1"/>
  <c r="H32" i="6" s="1"/>
  <c r="D224" i="6" l="1"/>
  <c r="E222" i="6"/>
  <c r="F223" i="6" s="1"/>
  <c r="G223" i="6" s="1"/>
  <c r="T223" i="6" s="1"/>
  <c r="E154" i="6"/>
  <c r="F154" i="6" s="1"/>
  <c r="G154" i="6" s="1"/>
  <c r="H154" i="6" s="1"/>
  <c r="D155" i="6"/>
  <c r="E94" i="6"/>
  <c r="F94" i="6" s="1"/>
  <c r="G94" i="6" s="1"/>
  <c r="H94" i="6" s="1"/>
  <c r="D95" i="6"/>
  <c r="D34" i="6"/>
  <c r="E33" i="6"/>
  <c r="F33" i="6" s="1"/>
  <c r="G33" i="6" s="1"/>
  <c r="H33" i="6" s="1"/>
  <c r="J225" i="6" l="1"/>
  <c r="E224" i="6"/>
  <c r="F224" i="6" s="1"/>
  <c r="G224" i="6" s="1"/>
  <c r="N224" i="6" s="1"/>
  <c r="J156" i="6"/>
  <c r="E155" i="6"/>
  <c r="F155" i="6" s="1"/>
  <c r="G155" i="6" s="1"/>
  <c r="H155" i="6" s="1"/>
  <c r="J96" i="6"/>
  <c r="E95" i="6"/>
  <c r="F95" i="6" s="1"/>
  <c r="G95" i="6" s="1"/>
  <c r="H95" i="6" s="1"/>
  <c r="D35" i="6"/>
  <c r="E34" i="6"/>
  <c r="F34" i="6" s="1"/>
  <c r="G34" i="6" s="1"/>
  <c r="H34" i="6" s="1"/>
  <c r="P226" i="6" l="1"/>
  <c r="Q225" i="6"/>
  <c r="R225" i="6" s="1"/>
  <c r="S225" i="6" s="1"/>
  <c r="T225" i="6" s="1"/>
  <c r="Q156" i="6"/>
  <c r="R156" i="6" s="1"/>
  <c r="S156" i="6" s="1"/>
  <c r="T156" i="6" s="1"/>
  <c r="D157" i="6"/>
  <c r="Q96" i="6"/>
  <c r="R96" i="6" s="1"/>
  <c r="S96" i="6" s="1"/>
  <c r="T96" i="6" s="1"/>
  <c r="D97" i="6"/>
  <c r="J36" i="6"/>
  <c r="E35" i="6"/>
  <c r="F35" i="6" s="1"/>
  <c r="G35" i="6" s="1"/>
  <c r="H35" i="6" s="1"/>
  <c r="D227" i="6" l="1"/>
  <c r="E226" i="6"/>
  <c r="F226" i="6" s="1"/>
  <c r="G226" i="6" s="1"/>
  <c r="T226" i="6" s="1"/>
  <c r="D158" i="6"/>
  <c r="E157" i="6"/>
  <c r="F157" i="6" s="1"/>
  <c r="G157" i="6" s="1"/>
  <c r="H157" i="6" s="1"/>
  <c r="D98" i="6"/>
  <c r="E97" i="6"/>
  <c r="F97" i="6" s="1"/>
  <c r="G97" i="6" s="1"/>
  <c r="H97" i="6" s="1"/>
  <c r="D37" i="6"/>
  <c r="Q36" i="6"/>
  <c r="R36" i="6" s="1"/>
  <c r="S36" i="6" s="1"/>
  <c r="T36" i="6" s="1"/>
  <c r="D229" i="6" l="1"/>
  <c r="E227" i="6"/>
  <c r="F227" i="6" s="1"/>
  <c r="G227" i="6" s="1"/>
  <c r="T228" i="6" s="1"/>
  <c r="E158" i="6"/>
  <c r="F158" i="6" s="1"/>
  <c r="G158" i="6" s="1"/>
  <c r="H158" i="6" s="1"/>
  <c r="D159" i="6"/>
  <c r="E98" i="6"/>
  <c r="F98" i="6" s="1"/>
  <c r="G98" i="6" s="1"/>
  <c r="H98" i="6" s="1"/>
  <c r="D99" i="6"/>
  <c r="D38" i="6"/>
  <c r="E37" i="6"/>
  <c r="F37" i="6" s="1"/>
  <c r="G37" i="6" s="1"/>
  <c r="H37" i="6" s="1"/>
  <c r="E229" i="6" l="1"/>
  <c r="F229" i="6" s="1"/>
  <c r="G229" i="6" s="1"/>
  <c r="T229" i="6" s="1"/>
  <c r="D230" i="6"/>
  <c r="D160" i="6"/>
  <c r="E159" i="6"/>
  <c r="F159" i="6" s="1"/>
  <c r="G159" i="6" s="1"/>
  <c r="H159" i="6" s="1"/>
  <c r="D100" i="6"/>
  <c r="E99" i="6"/>
  <c r="F99" i="6" s="1"/>
  <c r="G99" i="6" s="1"/>
  <c r="H99" i="6" s="1"/>
  <c r="D39" i="6"/>
  <c r="E38" i="6"/>
  <c r="F38" i="6" s="1"/>
  <c r="G38" i="6" s="1"/>
  <c r="H38" i="6" s="1"/>
  <c r="J231" i="6" l="1"/>
  <c r="E230" i="6"/>
  <c r="F230" i="6" s="1"/>
  <c r="G230" i="6" s="1"/>
  <c r="T230" i="6" s="1"/>
  <c r="E160" i="6"/>
  <c r="F160" i="6" s="1"/>
  <c r="G160" i="6" s="1"/>
  <c r="H160" i="6" s="1"/>
  <c r="D161" i="6"/>
  <c r="E100" i="6"/>
  <c r="F100" i="6" s="1"/>
  <c r="G100" i="6" s="1"/>
  <c r="H100" i="6" s="1"/>
  <c r="D101" i="6"/>
  <c r="D40" i="6"/>
  <c r="E39" i="6"/>
  <c r="F39" i="6" s="1"/>
  <c r="G39" i="6" s="1"/>
  <c r="H39" i="6" s="1"/>
  <c r="E231" i="6" l="1"/>
  <c r="F231" i="6" s="1"/>
  <c r="G231" i="6" s="1"/>
  <c r="T231" i="6" s="1"/>
  <c r="D232" i="6"/>
  <c r="D162" i="6"/>
  <c r="E161" i="6"/>
  <c r="F161" i="6" s="1"/>
  <c r="G161" i="6" s="1"/>
  <c r="H161" i="6" s="1"/>
  <c r="D102" i="6"/>
  <c r="E101" i="6"/>
  <c r="F101" i="6" s="1"/>
  <c r="G101" i="6" s="1"/>
  <c r="H101" i="6" s="1"/>
  <c r="D41" i="6"/>
  <c r="E40" i="6"/>
  <c r="F40" i="6" s="1"/>
  <c r="G40" i="6" s="1"/>
  <c r="H40" i="6" s="1"/>
  <c r="D233" i="6" l="1"/>
  <c r="E232" i="6"/>
  <c r="F232" i="6" s="1"/>
  <c r="G232" i="6" s="1"/>
  <c r="T232" i="6" s="1"/>
  <c r="E162" i="6"/>
  <c r="F163" i="6" s="1"/>
  <c r="G163" i="6" s="1"/>
  <c r="H163" i="6" s="1"/>
  <c r="D164" i="6"/>
  <c r="E102" i="6"/>
  <c r="F103" i="6" s="1"/>
  <c r="G103" i="6" s="1"/>
  <c r="H103" i="6" s="1"/>
  <c r="D104" i="6"/>
  <c r="D42" i="6"/>
  <c r="E41" i="6"/>
  <c r="F41" i="6" s="1"/>
  <c r="G41" i="6" s="1"/>
  <c r="H41" i="6" s="1"/>
  <c r="E233" i="6" l="1"/>
  <c r="F233" i="6" s="1"/>
  <c r="G233" i="6" s="1"/>
  <c r="H233" i="6" s="1"/>
  <c r="D234" i="6"/>
  <c r="J165" i="6"/>
  <c r="E164" i="6"/>
  <c r="F164" i="6" s="1"/>
  <c r="G164" i="6" s="1"/>
  <c r="N164" i="6" s="1"/>
  <c r="J105" i="6"/>
  <c r="E104" i="6"/>
  <c r="F104" i="6" s="1"/>
  <c r="G104" i="6" s="1"/>
  <c r="N104" i="6" s="1"/>
  <c r="D44" i="6"/>
  <c r="E42" i="6"/>
  <c r="F43" i="6" s="1"/>
  <c r="G43" i="6" s="1"/>
  <c r="H43" i="6" s="1"/>
  <c r="D235" i="6" l="1"/>
  <c r="E234" i="6"/>
  <c r="F234" i="6" s="1"/>
  <c r="G234" i="6" s="1"/>
  <c r="T234" i="6" s="1"/>
  <c r="P166" i="6"/>
  <c r="Q165" i="6"/>
  <c r="R165" i="6" s="1"/>
  <c r="S165" i="6" s="1"/>
  <c r="T165" i="6" s="1"/>
  <c r="P106" i="6"/>
  <c r="Q105" i="6"/>
  <c r="R105" i="6" s="1"/>
  <c r="S105" i="6" s="1"/>
  <c r="T105" i="6" s="1"/>
  <c r="J45" i="6"/>
  <c r="E44" i="6"/>
  <c r="F44" i="6" s="1"/>
  <c r="G44" i="6" s="1"/>
  <c r="N44" i="6" s="1"/>
  <c r="E235" i="6" l="1"/>
  <c r="F235" i="6" s="1"/>
  <c r="G235" i="6" s="1"/>
  <c r="T235" i="6" s="1"/>
  <c r="D236" i="6"/>
  <c r="D167" i="6"/>
  <c r="E166" i="6"/>
  <c r="F166" i="6" s="1"/>
  <c r="G166" i="6" s="1"/>
  <c r="H166" i="6" s="1"/>
  <c r="D107" i="6"/>
  <c r="E106" i="6"/>
  <c r="F106" i="6" s="1"/>
  <c r="G106" i="6" s="1"/>
  <c r="H106" i="6" s="1"/>
  <c r="P46" i="6"/>
  <c r="Q45" i="6"/>
  <c r="R45" i="6" s="1"/>
  <c r="S45" i="6" s="1"/>
  <c r="T45" i="6" s="1"/>
  <c r="P237" i="6" l="1"/>
  <c r="E236" i="6"/>
  <c r="F236" i="6" s="1"/>
  <c r="G236" i="6" s="1"/>
  <c r="T236" i="6" s="1"/>
  <c r="D169" i="6"/>
  <c r="E167" i="6"/>
  <c r="F167" i="6" s="1"/>
  <c r="G167" i="6" s="1"/>
  <c r="H168" i="6" s="1"/>
  <c r="D109" i="6"/>
  <c r="E107" i="6"/>
  <c r="F107" i="6" s="1"/>
  <c r="G107" i="6" s="1"/>
  <c r="H108" i="6" s="1"/>
  <c r="D47" i="6"/>
  <c r="E46" i="6"/>
  <c r="F46" i="6" s="1"/>
  <c r="G46" i="6" s="1"/>
  <c r="H46" i="6" s="1"/>
  <c r="Q237" i="6" l="1"/>
  <c r="L238" i="6" s="1"/>
  <c r="S238" i="6" s="1"/>
  <c r="T238" i="6" s="1"/>
  <c r="P239" i="6"/>
  <c r="E169" i="6"/>
  <c r="F169" i="6" s="1"/>
  <c r="G169" i="6" s="1"/>
  <c r="H169" i="6" s="1"/>
  <c r="D170" i="6"/>
  <c r="E109" i="6"/>
  <c r="F109" i="6" s="1"/>
  <c r="G109" i="6" s="1"/>
  <c r="H109" i="6" s="1"/>
  <c r="D110" i="6"/>
  <c r="D49" i="6"/>
  <c r="E47" i="6"/>
  <c r="F47" i="6" s="1"/>
  <c r="G47" i="6" s="1"/>
  <c r="H48" i="6" s="1"/>
  <c r="P240" i="6" l="1"/>
  <c r="Q239" i="6"/>
  <c r="R239" i="6" s="1"/>
  <c r="S239" i="6" s="1"/>
  <c r="T239" i="6" s="1"/>
  <c r="J171" i="6"/>
  <c r="E170" i="6"/>
  <c r="F170" i="6" s="1"/>
  <c r="G170" i="6" s="1"/>
  <c r="H170" i="6" s="1"/>
  <c r="J111" i="6"/>
  <c r="E110" i="6"/>
  <c r="F110" i="6" s="1"/>
  <c r="G110" i="6" s="1"/>
  <c r="H110" i="6" s="1"/>
  <c r="D50" i="6"/>
  <c r="E49" i="6"/>
  <c r="F49" i="6" s="1"/>
  <c r="G49" i="6" s="1"/>
  <c r="H49" i="6" s="1"/>
  <c r="P241" i="6" l="1"/>
  <c r="Q240" i="6"/>
  <c r="R240" i="6" s="1"/>
  <c r="S240" i="6" s="1"/>
  <c r="T240" i="6" s="1"/>
  <c r="E171" i="6"/>
  <c r="F171" i="6" s="1"/>
  <c r="G171" i="6" s="1"/>
  <c r="H171" i="6" s="1"/>
  <c r="D172" i="6"/>
  <c r="E111" i="6"/>
  <c r="F111" i="6" s="1"/>
  <c r="G111" i="6" s="1"/>
  <c r="H111" i="6" s="1"/>
  <c r="D112" i="6"/>
  <c r="J51" i="6"/>
  <c r="E50" i="6"/>
  <c r="F50" i="6" s="1"/>
  <c r="G50" i="6" s="1"/>
  <c r="H50" i="6" s="1"/>
  <c r="P242" i="6" l="1"/>
  <c r="Q242" i="6" s="1"/>
  <c r="R242" i="6" s="1"/>
  <c r="S242" i="6" s="1"/>
  <c r="T242" i="6" s="1"/>
  <c r="Q241" i="6"/>
  <c r="R241" i="6" s="1"/>
  <c r="S241" i="6" s="1"/>
  <c r="T241" i="6" s="1"/>
  <c r="D173" i="6"/>
  <c r="E172" i="6"/>
  <c r="F172" i="6" s="1"/>
  <c r="G172" i="6" s="1"/>
  <c r="H172" i="6" s="1"/>
  <c r="D113" i="6"/>
  <c r="E112" i="6"/>
  <c r="F112" i="6" s="1"/>
  <c r="G112" i="6" s="1"/>
  <c r="H112" i="6" s="1"/>
  <c r="D52" i="6"/>
  <c r="E51" i="6"/>
  <c r="F51" i="6" s="1"/>
  <c r="G51" i="6" s="1"/>
  <c r="H51" i="6" s="1"/>
  <c r="E173" i="6" l="1"/>
  <c r="F173" i="6" s="1"/>
  <c r="G173" i="6" s="1"/>
  <c r="H173" i="6" s="1"/>
  <c r="D174" i="6"/>
  <c r="E113" i="6"/>
  <c r="F113" i="6" s="1"/>
  <c r="G113" i="6" s="1"/>
  <c r="H113" i="6" s="1"/>
  <c r="D114" i="6"/>
  <c r="D53" i="6"/>
  <c r="E52" i="6"/>
  <c r="F52" i="6" s="1"/>
  <c r="G52" i="6" s="1"/>
  <c r="H52" i="6" s="1"/>
  <c r="D175" i="6" l="1"/>
  <c r="E174" i="6"/>
  <c r="F174" i="6" s="1"/>
  <c r="G174" i="6" s="1"/>
  <c r="H174" i="6" s="1"/>
  <c r="D115" i="6"/>
  <c r="E114" i="6"/>
  <c r="F114" i="6" s="1"/>
  <c r="G114" i="6" s="1"/>
  <c r="H114" i="6" s="1"/>
  <c r="D54" i="6"/>
  <c r="E53" i="6"/>
  <c r="F53" i="6" s="1"/>
  <c r="G53" i="6" s="1"/>
  <c r="H53" i="6" s="1"/>
  <c r="E175" i="6" l="1"/>
  <c r="F175" i="6" s="1"/>
  <c r="G175" i="6" s="1"/>
  <c r="H175" i="6" s="1"/>
  <c r="D176" i="6"/>
  <c r="E115" i="6"/>
  <c r="F115" i="6" s="1"/>
  <c r="G115" i="6" s="1"/>
  <c r="H115" i="6" s="1"/>
  <c r="D116" i="6"/>
  <c r="D55" i="6"/>
  <c r="E54" i="6"/>
  <c r="F54" i="6" s="1"/>
  <c r="G54" i="6" s="1"/>
  <c r="H54" i="6" s="1"/>
  <c r="P177" i="6" l="1"/>
  <c r="E176" i="6"/>
  <c r="F176" i="6" s="1"/>
  <c r="G176" i="6" s="1"/>
  <c r="T176" i="6" s="1"/>
  <c r="P117" i="6"/>
  <c r="E116" i="6"/>
  <c r="F116" i="6" s="1"/>
  <c r="G116" i="6" s="1"/>
  <c r="T116" i="6" s="1"/>
  <c r="D56" i="6"/>
  <c r="E55" i="6"/>
  <c r="F55" i="6" s="1"/>
  <c r="G55" i="6" s="1"/>
  <c r="H55" i="6" s="1"/>
  <c r="Q177" i="6" l="1"/>
  <c r="L178" i="6" s="1"/>
  <c r="S178" i="6" s="1"/>
  <c r="T178" i="6" s="1"/>
  <c r="P179" i="6"/>
  <c r="Q117" i="6"/>
  <c r="L118" i="6" s="1"/>
  <c r="S118" i="6" s="1"/>
  <c r="T118" i="6" s="1"/>
  <c r="P119" i="6"/>
  <c r="P57" i="6"/>
  <c r="E56" i="6"/>
  <c r="F56" i="6" s="1"/>
  <c r="G56" i="6" s="1"/>
  <c r="T56" i="6" s="1"/>
  <c r="P180" i="6" l="1"/>
  <c r="Q179" i="6"/>
  <c r="R179" i="6" s="1"/>
  <c r="S179" i="6" s="1"/>
  <c r="T179" i="6" s="1"/>
  <c r="P120" i="6"/>
  <c r="Q119" i="6"/>
  <c r="R119" i="6" s="1"/>
  <c r="S119" i="6" s="1"/>
  <c r="T119" i="6" s="1"/>
  <c r="P59" i="6"/>
  <c r="Q57" i="6"/>
  <c r="L58" i="6" s="1"/>
  <c r="S58" i="6" s="1"/>
  <c r="T58" i="6" s="1"/>
  <c r="P181" i="6" l="1"/>
  <c r="Q180" i="6"/>
  <c r="R180" i="6" s="1"/>
  <c r="S180" i="6" s="1"/>
  <c r="T180" i="6" s="1"/>
  <c r="P121" i="6"/>
  <c r="Q120" i="6"/>
  <c r="R120" i="6" s="1"/>
  <c r="S120" i="6" s="1"/>
  <c r="T120" i="6" s="1"/>
  <c r="P60" i="6"/>
  <c r="Q59" i="6"/>
  <c r="R59" i="6" s="1"/>
  <c r="S59" i="6" s="1"/>
  <c r="T59" i="6" s="1"/>
  <c r="P182" i="6" l="1"/>
  <c r="Q182" i="6" s="1"/>
  <c r="R182" i="6" s="1"/>
  <c r="S182" i="6" s="1"/>
  <c r="T182" i="6" s="1"/>
  <c r="Q181" i="6"/>
  <c r="R181" i="6" s="1"/>
  <c r="S181" i="6" s="1"/>
  <c r="T181" i="6" s="1"/>
  <c r="P122" i="6"/>
  <c r="Q122" i="6" s="1"/>
  <c r="R122" i="6" s="1"/>
  <c r="S122" i="6" s="1"/>
  <c r="T122" i="6" s="1"/>
  <c r="Q121" i="6"/>
  <c r="R121" i="6" s="1"/>
  <c r="S121" i="6" s="1"/>
  <c r="T121" i="6" s="1"/>
  <c r="P61" i="6"/>
  <c r="Q60" i="6"/>
  <c r="R60" i="6" s="1"/>
  <c r="S60" i="6" s="1"/>
  <c r="T60" i="6" s="1"/>
  <c r="P62" i="6" l="1"/>
  <c r="Q61" i="6"/>
  <c r="R61" i="6" s="1"/>
  <c r="S61" i="6" s="1"/>
  <c r="T61" i="6" s="1"/>
  <c r="Q62" i="6" l="1"/>
  <c r="R62" i="6" s="1"/>
  <c r="S62" i="6" s="1"/>
  <c r="T62" i="6" s="1"/>
  <c r="AL23" i="1" l="1"/>
  <c r="AK23" i="1"/>
  <c r="V36" i="1"/>
  <c r="C48" i="3" s="1"/>
  <c r="AB36" i="1" l="1"/>
  <c r="Z36" i="1"/>
  <c r="Y36" i="1"/>
  <c r="AA36" i="1"/>
  <c r="V33" i="1" l="1"/>
  <c r="C45" i="3" s="1"/>
  <c r="V44" i="1"/>
  <c r="V45" i="1"/>
  <c r="V46" i="1"/>
  <c r="V47" i="1"/>
  <c r="V48" i="1"/>
  <c r="V49" i="1"/>
  <c r="V50" i="1"/>
  <c r="V51" i="1"/>
  <c r="V52" i="1"/>
  <c r="V53" i="1"/>
  <c r="V54" i="1"/>
  <c r="AB49" i="1" l="1"/>
  <c r="Z49" i="1"/>
  <c r="Y49" i="1"/>
  <c r="AA49" i="1"/>
  <c r="AB45" i="1"/>
  <c r="Z45" i="1"/>
  <c r="Y45" i="1"/>
  <c r="AA45" i="1"/>
  <c r="AB44" i="1"/>
  <c r="Z44" i="1"/>
  <c r="Y44" i="1"/>
  <c r="AA44" i="1"/>
  <c r="AB53" i="1"/>
  <c r="Z53" i="1"/>
  <c r="Y53" i="1"/>
  <c r="AA53" i="1"/>
  <c r="AB48" i="1"/>
  <c r="Z48" i="1"/>
  <c r="Y48" i="1"/>
  <c r="AA48" i="1"/>
  <c r="AB51" i="1"/>
  <c r="Z51" i="1"/>
  <c r="Y51" i="1"/>
  <c r="AA51" i="1"/>
  <c r="AB47" i="1"/>
  <c r="Z47" i="1"/>
  <c r="Y47" i="1"/>
  <c r="AA47" i="1"/>
  <c r="AB33" i="1"/>
  <c r="Z33" i="1"/>
  <c r="Y33" i="1"/>
  <c r="AA33" i="1"/>
  <c r="AB52" i="1"/>
  <c r="Z52" i="1"/>
  <c r="Y52" i="1"/>
  <c r="AA52" i="1"/>
  <c r="AB50" i="1"/>
  <c r="Z50" i="1"/>
  <c r="Y50" i="1"/>
  <c r="AA50" i="1"/>
  <c r="AB46" i="1"/>
  <c r="Z46" i="1"/>
  <c r="Y46" i="1"/>
  <c r="AA46" i="1"/>
  <c r="V25" i="1"/>
  <c r="C37" i="3" s="1"/>
  <c r="V27" i="1"/>
  <c r="C39" i="3" s="1"/>
  <c r="V43" i="1"/>
  <c r="V32" i="1"/>
  <c r="C44" i="3" s="1"/>
  <c r="AB32" i="1" l="1"/>
  <c r="Z32" i="1"/>
  <c r="Y32" i="1"/>
  <c r="AA32" i="1"/>
  <c r="AB27" i="1"/>
  <c r="Z27" i="1"/>
  <c r="Y27" i="1"/>
  <c r="AA27" i="1"/>
  <c r="V56" i="1"/>
  <c r="AB43" i="1"/>
  <c r="W43" i="1"/>
  <c r="W44" i="1" s="1"/>
  <c r="W45" i="1" s="1"/>
  <c r="W46" i="1" s="1"/>
  <c r="W47" i="1" s="1"/>
  <c r="W48" i="1" s="1"/>
  <c r="W49" i="1" s="1"/>
  <c r="W50" i="1" s="1"/>
  <c r="W51" i="1" s="1"/>
  <c r="W52" i="1" s="1"/>
  <c r="W53" i="1" s="1"/>
  <c r="W54" i="1" s="1"/>
  <c r="Z43" i="1"/>
  <c r="Y43" i="1"/>
  <c r="AA43" i="1"/>
  <c r="AB25" i="1"/>
  <c r="Z25" i="1"/>
  <c r="Y25" i="1"/>
  <c r="AA25" i="1"/>
  <c r="W25" i="1"/>
  <c r="V30" i="1"/>
  <c r="C42" i="3" s="1"/>
  <c r="V34" i="1"/>
  <c r="C46" i="3" s="1"/>
  <c r="V31" i="1"/>
  <c r="C43" i="3" s="1"/>
  <c r="V29" i="1"/>
  <c r="C41" i="3" s="1"/>
  <c r="V35" i="1"/>
  <c r="C47" i="3" s="1"/>
  <c r="Z54" i="1" l="1"/>
  <c r="Z56" i="1" s="1"/>
  <c r="Y54" i="1"/>
  <c r="Y56" i="1" s="1"/>
  <c r="AB30" i="1"/>
  <c r="Z30" i="1"/>
  <c r="Y30" i="1"/>
  <c r="AA30" i="1"/>
  <c r="AB34" i="1"/>
  <c r="Z34" i="1"/>
  <c r="Y34" i="1"/>
  <c r="AA34" i="1"/>
  <c r="AB35" i="1"/>
  <c r="Z35" i="1"/>
  <c r="Y35" i="1"/>
  <c r="AA35" i="1"/>
  <c r="AB29" i="1"/>
  <c r="Z29" i="1"/>
  <c r="Y29" i="1"/>
  <c r="AA29" i="1"/>
  <c r="AB31" i="1"/>
  <c r="Z31" i="1"/>
  <c r="Y31" i="1"/>
  <c r="AA31" i="1"/>
  <c r="W7" i="1"/>
  <c r="W8" i="1" s="1"/>
  <c r="W9" i="1" s="1"/>
  <c r="W10" i="1" s="1"/>
  <c r="W11" i="1" s="1"/>
  <c r="W12" i="1" s="1"/>
  <c r="W13" i="1" s="1"/>
  <c r="W14" i="1" s="1"/>
  <c r="W15" i="1" s="1"/>
  <c r="W16" i="1" s="1"/>
  <c r="W17" i="1" s="1"/>
  <c r="V26" i="1"/>
  <c r="V28" i="1"/>
  <c r="C40" i="3" s="1"/>
  <c r="W26" i="1" l="1"/>
  <c r="W27" i="1" s="1"/>
  <c r="W28" i="1" s="1"/>
  <c r="W29" i="1" s="1"/>
  <c r="W30" i="1" s="1"/>
  <c r="W31" i="1" s="1"/>
  <c r="W32" i="1" s="1"/>
  <c r="W33" i="1" s="1"/>
  <c r="W34" i="1" s="1"/>
  <c r="W35" i="1" s="1"/>
  <c r="W36" i="1" s="1"/>
  <c r="C38" i="3"/>
  <c r="AB26" i="1"/>
  <c r="Z26" i="1"/>
  <c r="Y26" i="1"/>
  <c r="AA26" i="1"/>
  <c r="AB28" i="1"/>
  <c r="Z28" i="1"/>
  <c r="Y28" i="1"/>
  <c r="AA28" i="1"/>
  <c r="AB19" i="1"/>
  <c r="AB54" i="1" s="1"/>
  <c r="AB56" i="1" s="1"/>
  <c r="V38" i="1"/>
  <c r="AA19" i="1"/>
  <c r="AA54" i="1" s="1"/>
  <c r="AA56" i="1" s="1"/>
  <c r="C49" i="3" l="1"/>
  <c r="D21" i="9"/>
  <c r="D22" i="9" s="1"/>
  <c r="D23" i="9" s="1"/>
  <c r="D24" i="9" s="1"/>
  <c r="D11" i="9" s="1"/>
  <c r="C21" i="9"/>
  <c r="C22" i="9" s="1"/>
  <c r="Y38" i="1"/>
  <c r="Z38" i="1"/>
  <c r="AA38" i="1"/>
  <c r="AB38" i="1"/>
  <c r="C23" i="9" l="1"/>
  <c r="D12" i="9"/>
  <c r="F31" i="9" l="1"/>
  <c r="F30" i="9"/>
  <c r="F29" i="9"/>
  <c r="F28" i="9"/>
  <c r="F27" i="9"/>
  <c r="E32" i="9" l="1"/>
  <c r="F32" i="9"/>
  <c r="C10" i="9" s="1"/>
  <c r="C24" i="9" l="1"/>
  <c r="C11" i="9" s="1"/>
  <c r="C12" i="9" s="1"/>
  <c r="E12" i="9" s="1"/>
  <c r="F12" i="9" s="1"/>
  <c r="X17" i="1" l="1"/>
  <c r="X47" i="1"/>
  <c r="AE47" i="1" s="1"/>
  <c r="AF47" i="1" s="1"/>
  <c r="X26" i="1"/>
  <c r="X33" i="1"/>
  <c r="AC33" i="1" s="1"/>
  <c r="X35" i="1"/>
  <c r="E30" i="3"/>
  <c r="X5" i="1"/>
  <c r="X14" i="1"/>
  <c r="X25" i="1"/>
  <c r="AC25" i="1" s="1"/>
  <c r="X13" i="1"/>
  <c r="X34" i="1"/>
  <c r="AC34" i="1" s="1"/>
  <c r="X27" i="1"/>
  <c r="AC27" i="1" s="1"/>
  <c r="X6" i="1"/>
  <c r="X43" i="1"/>
  <c r="AE43" i="1" s="1"/>
  <c r="AF43" i="1" s="1"/>
  <c r="X24" i="1"/>
  <c r="AC24" i="1" s="1"/>
  <c r="AI24" i="1" s="1"/>
  <c r="X49" i="1"/>
  <c r="AE49" i="1" s="1"/>
  <c r="AF49" i="1" s="1"/>
  <c r="X15" i="1"/>
  <c r="X53" i="1"/>
  <c r="AE53" i="1" s="1"/>
  <c r="AF53" i="1" s="1"/>
  <c r="X7" i="1"/>
  <c r="X28" i="1"/>
  <c r="AC28" i="1" s="1"/>
  <c r="F40" i="3" s="1"/>
  <c r="X36" i="1"/>
  <c r="X29" i="1"/>
  <c r="AC29" i="1" s="1"/>
  <c r="X52" i="1"/>
  <c r="AE52" i="1" s="1"/>
  <c r="AF52" i="1" s="1"/>
  <c r="X46" i="1"/>
  <c r="AE46" i="1" s="1"/>
  <c r="AF46" i="1" s="1"/>
  <c r="X9" i="1"/>
  <c r="X44" i="1"/>
  <c r="AE44" i="1" s="1"/>
  <c r="AF44" i="1" s="1"/>
  <c r="X8" i="1"/>
  <c r="X48" i="1"/>
  <c r="AE48" i="1" s="1"/>
  <c r="AF48" i="1" s="1"/>
  <c r="X11" i="1"/>
  <c r="X31" i="1"/>
  <c r="AC31" i="1" s="1"/>
  <c r="X30" i="1"/>
  <c r="AC30" i="1" s="1"/>
  <c r="F42" i="3" s="1"/>
  <c r="X32" i="1"/>
  <c r="AC32" i="1" s="1"/>
  <c r="F44" i="3" s="1"/>
  <c r="X50" i="1"/>
  <c r="AE50" i="1" s="1"/>
  <c r="AF50" i="1" s="1"/>
  <c r="X51" i="1"/>
  <c r="AE51" i="1" s="1"/>
  <c r="AF51" i="1" s="1"/>
  <c r="X12" i="1"/>
  <c r="X16" i="1"/>
  <c r="X45" i="1"/>
  <c r="AE45" i="1" s="1"/>
  <c r="AF45" i="1" s="1"/>
  <c r="X10" i="1"/>
  <c r="AI25" i="1" l="1"/>
  <c r="AE10" i="1"/>
  <c r="AF10" i="1" s="1"/>
  <c r="D41" i="3"/>
  <c r="E41" i="3" s="1"/>
  <c r="AE27" i="1"/>
  <c r="AF27" i="1" s="1"/>
  <c r="AK27" i="1" s="1"/>
  <c r="F39" i="3"/>
  <c r="AE14" i="1"/>
  <c r="AF14" i="1" s="1"/>
  <c r="D45" i="3"/>
  <c r="E45" i="3" s="1"/>
  <c r="AE33" i="1"/>
  <c r="AF33" i="1" s="1"/>
  <c r="AK33" i="1" s="1"/>
  <c r="F45" i="3"/>
  <c r="AE16" i="1"/>
  <c r="AF16" i="1" s="1"/>
  <c r="D47" i="3"/>
  <c r="E47" i="3" s="1"/>
  <c r="AE12" i="1"/>
  <c r="AF12" i="1" s="1"/>
  <c r="D43" i="3"/>
  <c r="E43" i="3" s="1"/>
  <c r="AE8" i="1"/>
  <c r="AF8" i="1" s="1"/>
  <c r="D39" i="3"/>
  <c r="E39" i="3" s="1"/>
  <c r="AE7" i="1"/>
  <c r="AF7" i="1" s="1"/>
  <c r="D38" i="3"/>
  <c r="E38" i="3" s="1"/>
  <c r="AE24" i="1"/>
  <c r="AF24" i="1" s="1"/>
  <c r="AG24" i="1" s="1"/>
  <c r="F36" i="3"/>
  <c r="AE34" i="1"/>
  <c r="AF34" i="1" s="1"/>
  <c r="AK34" i="1" s="1"/>
  <c r="F46" i="3"/>
  <c r="AE5" i="1"/>
  <c r="AF5" i="1" s="1"/>
  <c r="AG5" i="1" s="1"/>
  <c r="D36" i="3"/>
  <c r="AE29" i="1"/>
  <c r="AF29" i="1" s="1"/>
  <c r="AK29" i="1" s="1"/>
  <c r="F41" i="3"/>
  <c r="AE13" i="1"/>
  <c r="AF13" i="1" s="1"/>
  <c r="D44" i="3"/>
  <c r="E44" i="3" s="1"/>
  <c r="AE31" i="1"/>
  <c r="AF31" i="1" s="1"/>
  <c r="AK31" i="1" s="1"/>
  <c r="F43" i="3"/>
  <c r="AE11" i="1"/>
  <c r="AF11" i="1" s="1"/>
  <c r="D42" i="3"/>
  <c r="E42" i="3" s="1"/>
  <c r="AE9" i="1"/>
  <c r="AF9" i="1" s="1"/>
  <c r="D40" i="3"/>
  <c r="E40" i="3" s="1"/>
  <c r="AE15" i="1"/>
  <c r="AF15" i="1" s="1"/>
  <c r="D46" i="3"/>
  <c r="E46" i="3" s="1"/>
  <c r="AE6" i="1"/>
  <c r="AF6" i="1" s="1"/>
  <c r="D37" i="3"/>
  <c r="E37" i="3" s="1"/>
  <c r="AE25" i="1"/>
  <c r="AF25" i="1" s="1"/>
  <c r="AK25" i="1" s="1"/>
  <c r="F37" i="3"/>
  <c r="AE17" i="1"/>
  <c r="AF17" i="1" s="1"/>
  <c r="D48" i="3"/>
  <c r="E48" i="3" s="1"/>
  <c r="X38" i="1"/>
  <c r="X19" i="1"/>
  <c r="AC26" i="1"/>
  <c r="AG43" i="1"/>
  <c r="AG44" i="1" s="1"/>
  <c r="AG45" i="1" s="1"/>
  <c r="AG46" i="1" s="1"/>
  <c r="AG47" i="1" s="1"/>
  <c r="AG48" i="1" s="1"/>
  <c r="AG49" i="1" s="1"/>
  <c r="AG50" i="1" s="1"/>
  <c r="AG51" i="1" s="1"/>
  <c r="AG52" i="1" s="1"/>
  <c r="AG53" i="1" s="1"/>
  <c r="AE19" i="1" l="1"/>
  <c r="H46" i="3"/>
  <c r="H39" i="3"/>
  <c r="H45" i="3"/>
  <c r="H41" i="3"/>
  <c r="AG6" i="1"/>
  <c r="AG7" i="1" s="1"/>
  <c r="AG8" i="1" s="1"/>
  <c r="AG9" i="1" s="1"/>
  <c r="AG10" i="1" s="1"/>
  <c r="AG11" i="1" s="1"/>
  <c r="AG12" i="1" s="1"/>
  <c r="AG13" i="1" s="1"/>
  <c r="AG14" i="1" s="1"/>
  <c r="AG15" i="1" s="1"/>
  <c r="AG16" i="1" s="1"/>
  <c r="AG17" i="1" s="1"/>
  <c r="D49" i="3"/>
  <c r="E36" i="3"/>
  <c r="H37" i="3"/>
  <c r="H43" i="3"/>
  <c r="AG25" i="1"/>
  <c r="AD28" i="1"/>
  <c r="G40" i="3" s="1"/>
  <c r="H40" i="3" s="1"/>
  <c r="F38" i="3"/>
  <c r="H38" i="3" s="1"/>
  <c r="AK24" i="1"/>
  <c r="AF19" i="1"/>
  <c r="X20" i="1"/>
  <c r="X54" i="1"/>
  <c r="X56" i="1" s="1"/>
  <c r="AE26" i="1"/>
  <c r="AF26" i="1" s="1"/>
  <c r="AK26" i="1" s="1"/>
  <c r="AI26" i="1"/>
  <c r="AI27" i="1" s="1"/>
  <c r="AC56" i="1"/>
  <c r="AC38" i="1"/>
  <c r="F49" i="3" l="1"/>
  <c r="AI28" i="1"/>
  <c r="AI29" i="1" s="1"/>
  <c r="AD30" i="1"/>
  <c r="AD32" i="1" s="1"/>
  <c r="AE28" i="1"/>
  <c r="AF28" i="1" s="1"/>
  <c r="AK28" i="1" s="1"/>
  <c r="H36" i="3"/>
  <c r="E49" i="3"/>
  <c r="AE54" i="1"/>
  <c r="AF54" i="1" s="1"/>
  <c r="AG26" i="1"/>
  <c r="AG27" i="1" s="1"/>
  <c r="AI30" i="1" l="1"/>
  <c r="AI31" i="1" s="1"/>
  <c r="AI32" i="1" s="1"/>
  <c r="AI33" i="1" s="1"/>
  <c r="AI34" i="1" s="1"/>
  <c r="AE32" i="1"/>
  <c r="AF32" i="1" s="1"/>
  <c r="AK32" i="1" s="1"/>
  <c r="G44" i="3"/>
  <c r="H44" i="3" s="1"/>
  <c r="AG28" i="1"/>
  <c r="AG29" i="1" s="1"/>
  <c r="AE30" i="1"/>
  <c r="AF30" i="1" s="1"/>
  <c r="AK30" i="1" s="1"/>
  <c r="G42" i="3"/>
  <c r="AE56" i="1"/>
  <c r="AD35" i="1"/>
  <c r="AF56" i="1"/>
  <c r="AG56" i="1" s="1"/>
  <c r="AG54" i="1"/>
  <c r="AG30" i="1" l="1"/>
  <c r="AG31" i="1" s="1"/>
  <c r="AG32" i="1" s="1"/>
  <c r="AG33" i="1" s="1"/>
  <c r="AG34" i="1" s="1"/>
  <c r="H42" i="3"/>
  <c r="AE35" i="1"/>
  <c r="AF35" i="1" s="1"/>
  <c r="AK35" i="1" s="1"/>
  <c r="G47" i="3"/>
  <c r="H47" i="3" s="1"/>
  <c r="AD36" i="1"/>
  <c r="AI35" i="1"/>
  <c r="AG35" i="1" l="1"/>
  <c r="AD38" i="1"/>
  <c r="G48" i="3"/>
  <c r="H48" i="3" s="1"/>
  <c r="J43" i="3" s="1"/>
  <c r="AE36" i="1"/>
  <c r="AF36" i="1" s="1"/>
  <c r="AI36" i="1"/>
  <c r="AG36" i="1" l="1"/>
  <c r="H49" i="3"/>
  <c r="AK36" i="1"/>
  <c r="G49" i="3"/>
  <c r="AM25" i="1"/>
  <c r="AM26" i="1" s="1"/>
  <c r="AF38" i="1"/>
  <c r="AE38" i="1"/>
  <c r="AN25" i="1" l="1"/>
  <c r="AM27" i="1"/>
  <c r="AN26" i="1"/>
  <c r="AM28" i="1" l="1"/>
  <c r="AN27" i="1"/>
  <c r="AN28" i="1" l="1"/>
  <c r="AM29" i="1"/>
  <c r="AN29" i="1" l="1"/>
  <c r="AM30" i="1"/>
  <c r="AM31" i="1" l="1"/>
  <c r="AN30" i="1"/>
  <c r="AM32" i="1" l="1"/>
  <c r="AN31" i="1"/>
  <c r="AM33" i="1" l="1"/>
  <c r="AN32" i="1"/>
  <c r="AM34" i="1" l="1"/>
  <c r="AN33" i="1"/>
  <c r="AN34" i="1" l="1"/>
  <c r="AM35" i="1"/>
  <c r="AM36" i="1" l="1"/>
  <c r="AN36" i="1" s="1"/>
  <c r="AN35" i="1"/>
</calcChain>
</file>

<file path=xl/sharedStrings.xml><?xml version="1.0" encoding="utf-8"?>
<sst xmlns="http://schemas.openxmlformats.org/spreadsheetml/2006/main" count="1201" uniqueCount="174">
  <si>
    <t>Oct</t>
  </si>
  <si>
    <t>Nov</t>
  </si>
  <si>
    <t>Dec</t>
  </si>
  <si>
    <t>Jan</t>
  </si>
  <si>
    <t>Feb</t>
  </si>
  <si>
    <t>Mar</t>
  </si>
  <si>
    <t>April</t>
  </si>
  <si>
    <t>May</t>
  </si>
  <si>
    <t>June</t>
  </si>
  <si>
    <t>July</t>
  </si>
  <si>
    <t>Aug</t>
  </si>
  <si>
    <t>Salary</t>
  </si>
  <si>
    <t>Vac Pay</t>
  </si>
  <si>
    <t>Total Gross</t>
  </si>
  <si>
    <t>Tax</t>
  </si>
  <si>
    <t xml:space="preserve">CPP </t>
  </si>
  <si>
    <t>EI</t>
  </si>
  <si>
    <t>LAPP</t>
  </si>
  <si>
    <t>Total Deductions</t>
  </si>
  <si>
    <t>Net Pay</t>
  </si>
  <si>
    <t>Union</t>
  </si>
  <si>
    <t>Sept</t>
  </si>
  <si>
    <t>Averaged Salary over 12 months</t>
  </si>
  <si>
    <t>Total</t>
  </si>
  <si>
    <t>Hrs</t>
  </si>
  <si>
    <t>Accum</t>
  </si>
  <si>
    <t>Hourly pay based on schedule and $24.28/hr w/ summer savings</t>
  </si>
  <si>
    <t>Summer Savings</t>
  </si>
  <si>
    <t>Accum SS</t>
  </si>
  <si>
    <t>average</t>
  </si>
  <si>
    <t>Rate</t>
  </si>
  <si>
    <t>Mon</t>
  </si>
  <si>
    <t>Tue</t>
  </si>
  <si>
    <t>Wed</t>
  </si>
  <si>
    <t>Thur</t>
  </si>
  <si>
    <t>Fri</t>
  </si>
  <si>
    <t xml:space="preserve">Daily Hours </t>
  </si>
  <si>
    <t>Actual Calc</t>
  </si>
  <si>
    <t>Enter position…</t>
  </si>
  <si>
    <t>Monday</t>
  </si>
  <si>
    <t>Tuesday</t>
  </si>
  <si>
    <t>Wednesday</t>
  </si>
  <si>
    <t>Thursday</t>
  </si>
  <si>
    <t>Friday</t>
  </si>
  <si>
    <t>EA - Elementary</t>
  </si>
  <si>
    <t>EA - Middle School</t>
  </si>
  <si>
    <t>EA - High School</t>
  </si>
  <si>
    <t>EA - Kindergarten</t>
  </si>
  <si>
    <t>EA - Early Education Program</t>
  </si>
  <si>
    <t>EA - ICES</t>
  </si>
  <si>
    <t>EA - ICSS</t>
  </si>
  <si>
    <t>Admin Support - Elem/Middle</t>
  </si>
  <si>
    <t>Admin Assist - Elementary</t>
  </si>
  <si>
    <t>Admin Assist - Middle</t>
  </si>
  <si>
    <t>Admin Support - High School</t>
  </si>
  <si>
    <t>Advanced Educational Support</t>
  </si>
  <si>
    <t>Career Practitioners</t>
  </si>
  <si>
    <t>Learning Commons Faciliators</t>
  </si>
  <si>
    <t>Student Support Workers</t>
  </si>
  <si>
    <t>Days Worked</t>
  </si>
  <si>
    <t>Stat</t>
  </si>
  <si>
    <t>Closed</t>
  </si>
  <si>
    <t>Position</t>
  </si>
  <si>
    <t>Date Range</t>
  </si>
  <si>
    <t>August</t>
  </si>
  <si>
    <t>September</t>
  </si>
  <si>
    <t>October</t>
  </si>
  <si>
    <t>November</t>
  </si>
  <si>
    <t>December</t>
  </si>
  <si>
    <t>January</t>
  </si>
  <si>
    <t>February</t>
  </si>
  <si>
    <t>March</t>
  </si>
  <si>
    <t>Stats</t>
  </si>
  <si>
    <t>Days</t>
  </si>
  <si>
    <t>Standard</t>
  </si>
  <si>
    <t>Position:</t>
  </si>
  <si>
    <t>Contact Type:</t>
  </si>
  <si>
    <t>Experience:</t>
  </si>
  <si>
    <t>Rec</t>
  </si>
  <si>
    <t>Other</t>
  </si>
  <si>
    <t>Fri (hours)</t>
  </si>
  <si>
    <t>Dayes</t>
  </si>
  <si>
    <t>Hourly rate</t>
  </si>
  <si>
    <t>Vacation Pay:</t>
  </si>
  <si>
    <t>Other Income</t>
  </si>
  <si>
    <t>Start</t>
  </si>
  <si>
    <t>1 Year</t>
  </si>
  <si>
    <t>2 Year</t>
  </si>
  <si>
    <t>3 Year</t>
  </si>
  <si>
    <t>4 Year</t>
  </si>
  <si>
    <t>5 Year</t>
  </si>
  <si>
    <t>6 Year</t>
  </si>
  <si>
    <t>L1</t>
  </si>
  <si>
    <t>L2</t>
  </si>
  <si>
    <t>L3</t>
  </si>
  <si>
    <t>L4</t>
  </si>
  <si>
    <t>L5</t>
  </si>
  <si>
    <t>EA - Elementary - L1</t>
  </si>
  <si>
    <t>EA - Middle School - L1</t>
  </si>
  <si>
    <t>EA - High School - L1</t>
  </si>
  <si>
    <t>EA - Kindergarten - L1</t>
  </si>
  <si>
    <t>EA - Early Education Program - L1</t>
  </si>
  <si>
    <t>EA - ICES - L1</t>
  </si>
  <si>
    <t>EA - ICSS - L1</t>
  </si>
  <si>
    <t>EA - Elementary - L2</t>
  </si>
  <si>
    <t>EA - Middle School - L2</t>
  </si>
  <si>
    <t>EA - High School - L2</t>
  </si>
  <si>
    <t>EA - Kindergarten - L2</t>
  </si>
  <si>
    <t>EA - Early Education Program - L2</t>
  </si>
  <si>
    <t>EA - ICES - L2</t>
  </si>
  <si>
    <t>EA - ICSS - L2</t>
  </si>
  <si>
    <t>EA Level</t>
  </si>
  <si>
    <t>Modified Schedule (in hours per day):</t>
  </si>
  <si>
    <t>Per collective Agreement</t>
  </si>
  <si>
    <t>Wage Review</t>
  </si>
  <si>
    <t>Vacation</t>
  </si>
  <si>
    <t>7th to 15th year - 8%</t>
  </si>
  <si>
    <t>16th to 19th year - 10%</t>
  </si>
  <si>
    <t>20th to 24th year - 11%</t>
  </si>
  <si>
    <t>25+ years - 12%</t>
  </si>
  <si>
    <t>Annual Salary</t>
  </si>
  <si>
    <t>District Income</t>
  </si>
  <si>
    <t>Projected tax rates</t>
  </si>
  <si>
    <t>per calc</t>
  </si>
  <si>
    <t>Employee Income</t>
  </si>
  <si>
    <t>Federal Tax Rates</t>
  </si>
  <si>
    <t>and over</t>
  </si>
  <si>
    <t>Alberta Tax Rate</t>
  </si>
  <si>
    <t>(increases over $100K - not likely applicable)</t>
  </si>
  <si>
    <t>Federal</t>
  </si>
  <si>
    <t>Provincial</t>
  </si>
  <si>
    <t>Estimated Tax</t>
  </si>
  <si>
    <t>applicable rate</t>
  </si>
  <si>
    <t>Income</t>
  </si>
  <si>
    <t>Fed Tax</t>
  </si>
  <si>
    <t>not at this time</t>
  </si>
  <si>
    <t>Pension</t>
  </si>
  <si>
    <t>No</t>
  </si>
  <si>
    <t>Estimated Tax Rate</t>
  </si>
  <si>
    <t>YMPE</t>
  </si>
  <si>
    <t>(per 2019 rates - not expecting any to be higher)</t>
  </si>
  <si>
    <t>Union rate</t>
  </si>
  <si>
    <t>CPP</t>
  </si>
  <si>
    <t>Max</t>
  </si>
  <si>
    <t>exepmtion</t>
  </si>
  <si>
    <t>MAX</t>
  </si>
  <si>
    <t>reduction per month (over 10 months)</t>
  </si>
  <si>
    <t>variance</t>
  </si>
  <si>
    <t>Basic Exemptions (self)</t>
  </si>
  <si>
    <t>Union dues</t>
  </si>
  <si>
    <t>rounded to actual</t>
  </si>
  <si>
    <t>Tax calc</t>
  </si>
  <si>
    <t>Total Tax Credits</t>
  </si>
  <si>
    <t>Non-refundable tax credits</t>
  </si>
  <si>
    <t>Applied</t>
  </si>
  <si>
    <t>(after standard non-refundable tax credits)</t>
  </si>
  <si>
    <t>Mid-Year Draws</t>
  </si>
  <si>
    <t>Monthly Summer Saving</t>
  </si>
  <si>
    <t>Summary of Estimated Payments</t>
  </si>
  <si>
    <t>Tax &amp; Deductions</t>
  </si>
  <si>
    <t>Savings 
Used</t>
  </si>
  <si>
    <t>Monthly 
Pay</t>
  </si>
  <si>
    <t>Net 
Pay</t>
  </si>
  <si>
    <t>Gross 
Pay</t>
  </si>
  <si>
    <t>Average</t>
  </si>
  <si>
    <t>August hours worked now paid in same month</t>
  </si>
  <si>
    <t>Standard Schedule (in hours per day):</t>
  </si>
  <si>
    <r>
      <t>Summer Savings Estimator</t>
    </r>
    <r>
      <rPr>
        <b/>
        <sz val="14"/>
        <color theme="1"/>
        <rFont val="Calibri"/>
        <family val="2"/>
        <scheme val="minor"/>
      </rPr>
      <t xml:space="preserve"> (2019/2020)</t>
    </r>
  </si>
  <si>
    <t>FILL IN ALL CELLS HIGHLIGHTED IN TAN</t>
  </si>
  <si>
    <t>LAPP Pension:</t>
  </si>
  <si>
    <t>Note that the following Summer Savings Estimator and results are estimates ONLY and are not guaranteed to be actuals.  These calculations are based on certain tax, deduction, and other rates that may not be applicable to everyone and is based on certain assumptions.  These results are to be used for planning purposes only.</t>
  </si>
  <si>
    <t>Start to 6th year - 6%</t>
  </si>
  <si>
    <t>L1 - Uncertificated EA</t>
  </si>
  <si>
    <t>L2 - Certificated 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</si>
</sst>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quot;$&quot;#,##0.00"/>
    <numFmt numFmtId="165" formatCode="&quot;$&quot;#,##0"/>
    <numFmt numFmtId="166" formatCode="0.0%"/>
    <numFmt numFmtId="167" formatCode="_-* #,##0_-;\-* #,##0_-;_-* &quot;-&quot;??_-;_-@_-"/>
  </numFmts>
  <fonts count="20" x14ac:knownFonts="1">
    <font>
      <sz val="11"/>
      <color theme="1"/>
      <name val="Calibri"/>
      <family val="2"/>
      <scheme val="minor"/>
    </font>
    <font>
      <b/>
      <sz val="11"/>
      <color theme="1"/>
      <name val="Calibri"/>
      <family val="2"/>
      <scheme val="minor"/>
    </font>
    <font>
      <sz val="11"/>
      <color rgb="FF0070C0"/>
      <name val="Calibri"/>
      <family val="2"/>
      <scheme val="minor"/>
    </font>
    <font>
      <sz val="11"/>
      <color theme="1"/>
      <name val="Calibri"/>
      <family val="2"/>
      <scheme val="minor"/>
    </font>
    <font>
      <sz val="9"/>
      <color theme="1"/>
      <name val="Calibri"/>
      <family val="2"/>
      <scheme val="minor"/>
    </font>
    <font>
      <sz val="11"/>
      <color theme="0"/>
      <name val="Calibri"/>
      <family val="2"/>
      <scheme val="minor"/>
    </font>
    <font>
      <b/>
      <sz val="12"/>
      <name val="Times New Roman"/>
      <family val="1"/>
    </font>
    <font>
      <sz val="10"/>
      <color theme="1"/>
      <name val="Calibri"/>
      <family val="2"/>
      <scheme val="minor"/>
    </font>
    <font>
      <sz val="11"/>
      <name val="Times New Roman"/>
      <family val="1"/>
    </font>
    <font>
      <b/>
      <sz val="10"/>
      <color theme="1"/>
      <name val="Calibri"/>
      <family val="2"/>
      <scheme val="minor"/>
    </font>
    <font>
      <b/>
      <sz val="9"/>
      <color theme="1"/>
      <name val="Calibri"/>
      <family val="2"/>
      <scheme val="minor"/>
    </font>
    <font>
      <b/>
      <sz val="9"/>
      <color theme="0"/>
      <name val="Calibri"/>
      <family val="2"/>
      <scheme val="minor"/>
    </font>
    <font>
      <sz val="9"/>
      <color theme="0"/>
      <name val="Calibri"/>
      <family val="2"/>
      <scheme val="minor"/>
    </font>
    <font>
      <sz val="10"/>
      <color rgb="FF0070C0"/>
      <name val="Calibri"/>
      <family val="2"/>
      <scheme val="minor"/>
    </font>
    <font>
      <b/>
      <sz val="14"/>
      <color theme="1"/>
      <name val="Calibri"/>
      <family val="2"/>
      <scheme val="minor"/>
    </font>
    <font>
      <b/>
      <sz val="16"/>
      <color theme="1"/>
      <name val="Calibri"/>
      <family val="2"/>
      <scheme val="minor"/>
    </font>
    <font>
      <i/>
      <sz val="10"/>
      <color theme="1"/>
      <name val="Calibri"/>
      <family val="2"/>
      <scheme val="minor"/>
    </font>
    <font>
      <sz val="10"/>
      <color theme="0"/>
      <name val="Calibri"/>
      <family val="2"/>
      <scheme val="minor"/>
    </font>
    <font>
      <sz val="10"/>
      <color rgb="FF7030A0"/>
      <name val="Calibri"/>
      <family val="2"/>
      <scheme val="minor"/>
    </font>
    <font>
      <sz val="8"/>
      <color theme="0"/>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14999847407452621"/>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146">
    <xf numFmtId="0" fontId="0" fillId="0" borderId="0" xfId="0"/>
    <xf numFmtId="0" fontId="1" fillId="0" borderId="0" xfId="0" applyFont="1"/>
    <xf numFmtId="0" fontId="0" fillId="0" borderId="0" xfId="0" applyFont="1"/>
    <xf numFmtId="43" fontId="1" fillId="0" borderId="10" xfId="2" applyFont="1" applyBorder="1" applyAlignment="1">
      <alignment horizontal="center"/>
    </xf>
    <xf numFmtId="0" fontId="0" fillId="2" borderId="0" xfId="0" applyFill="1"/>
    <xf numFmtId="43" fontId="0" fillId="2" borderId="0" xfId="2" applyFont="1" applyFill="1" applyAlignment="1">
      <alignment horizontal="center"/>
    </xf>
    <xf numFmtId="43" fontId="1" fillId="2" borderId="0" xfId="2" applyFont="1" applyFill="1" applyAlignment="1">
      <alignment horizontal="center"/>
    </xf>
    <xf numFmtId="43" fontId="0" fillId="0" borderId="0" xfId="2" applyFont="1" applyAlignment="1">
      <alignment horizontal="center"/>
    </xf>
    <xf numFmtId="43" fontId="1" fillId="0" borderId="0" xfId="2" applyFont="1" applyAlignment="1">
      <alignment horizontal="center"/>
    </xf>
    <xf numFmtId="0" fontId="0" fillId="2" borderId="0" xfId="0" applyFont="1" applyFill="1"/>
    <xf numFmtId="0" fontId="1" fillId="0" borderId="0" xfId="0" applyFont="1" applyAlignment="1">
      <alignment horizontal="center"/>
    </xf>
    <xf numFmtId="0" fontId="0" fillId="8" borderId="0" xfId="0" applyFill="1"/>
    <xf numFmtId="15" fontId="0" fillId="0" borderId="0" xfId="0" applyNumberFormat="1" applyFill="1"/>
    <xf numFmtId="15" fontId="0" fillId="0" borderId="0" xfId="0" applyNumberFormat="1"/>
    <xf numFmtId="15" fontId="0" fillId="9" borderId="0" xfId="0" applyNumberFormat="1" applyFill="1"/>
    <xf numFmtId="15" fontId="0" fillId="8" borderId="0" xfId="0" applyNumberFormat="1" applyFill="1"/>
    <xf numFmtId="0" fontId="0" fillId="10" borderId="0" xfId="0" applyFill="1"/>
    <xf numFmtId="15" fontId="0" fillId="10" borderId="0" xfId="0" applyNumberFormat="1" applyFill="1"/>
    <xf numFmtId="0" fontId="0" fillId="11" borderId="0" xfId="0" applyFill="1"/>
    <xf numFmtId="15" fontId="0" fillId="11" borderId="0" xfId="0" applyNumberFormat="1" applyFill="1"/>
    <xf numFmtId="0" fontId="0" fillId="7" borderId="0" xfId="0" applyFill="1"/>
    <xf numFmtId="15" fontId="0" fillId="7" borderId="0" xfId="0" applyNumberFormat="1" applyFill="1"/>
    <xf numFmtId="0" fontId="0" fillId="12" borderId="0" xfId="0" applyFill="1"/>
    <xf numFmtId="0" fontId="0" fillId="5" borderId="0" xfId="0" applyFill="1"/>
    <xf numFmtId="0" fontId="1" fillId="12" borderId="0" xfId="0" applyFont="1" applyFill="1" applyAlignment="1">
      <alignment horizontal="center"/>
    </xf>
    <xf numFmtId="0" fontId="0" fillId="13" borderId="0" xfId="0" applyFill="1"/>
    <xf numFmtId="0" fontId="1" fillId="13" borderId="0" xfId="0" applyFont="1" applyFill="1" applyAlignment="1">
      <alignment horizontal="center"/>
    </xf>
    <xf numFmtId="15" fontId="0" fillId="13" borderId="0" xfId="0" applyNumberFormat="1" applyFill="1"/>
    <xf numFmtId="0" fontId="1" fillId="12" borderId="0" xfId="0" applyFont="1" applyFill="1"/>
    <xf numFmtId="0" fontId="0" fillId="0" borderId="0" xfId="0" applyProtection="1"/>
    <xf numFmtId="43" fontId="0" fillId="0" borderId="0" xfId="2" applyFont="1" applyProtection="1"/>
    <xf numFmtId="2" fontId="6" fillId="0" borderId="0" xfId="0" applyNumberFormat="1" applyFont="1" applyFill="1" applyBorder="1" applyAlignment="1" applyProtection="1">
      <alignment horizontal="center" vertical="center"/>
    </xf>
    <xf numFmtId="0" fontId="7" fillId="0" borderId="0" xfId="0" applyFont="1" applyProtection="1"/>
    <xf numFmtId="0" fontId="4" fillId="0" borderId="0" xfId="0" applyFont="1" applyProtection="1"/>
    <xf numFmtId="2" fontId="6" fillId="0" borderId="11" xfId="0" applyNumberFormat="1" applyFont="1" applyFill="1" applyBorder="1" applyAlignment="1" applyProtection="1">
      <alignment horizontal="center" vertical="center"/>
    </xf>
    <xf numFmtId="0" fontId="4" fillId="0" borderId="0" xfId="0" applyFont="1" applyFill="1" applyBorder="1" applyAlignment="1" applyProtection="1">
      <alignment horizontal="right"/>
    </xf>
    <xf numFmtId="0" fontId="4" fillId="0" borderId="0" xfId="0" applyFont="1" applyAlignment="1" applyProtection="1">
      <alignment horizontal="right"/>
    </xf>
    <xf numFmtId="43" fontId="1" fillId="0" borderId="0" xfId="2" applyFont="1" applyFill="1" applyBorder="1" applyAlignment="1">
      <alignment horizontal="center"/>
    </xf>
    <xf numFmtId="0" fontId="10" fillId="0" borderId="10" xfId="0" applyFont="1" applyFill="1" applyBorder="1" applyAlignment="1" applyProtection="1">
      <alignment horizontal="center" wrapText="1"/>
    </xf>
    <xf numFmtId="2" fontId="0" fillId="0" borderId="0" xfId="0" applyNumberFormat="1" applyProtection="1"/>
    <xf numFmtId="164" fontId="0" fillId="0" borderId="0" xfId="0" applyNumberFormat="1" applyProtection="1"/>
    <xf numFmtId="0" fontId="0" fillId="0" borderId="1" xfId="0" applyBorder="1" applyProtection="1"/>
    <xf numFmtId="0" fontId="0" fillId="0" borderId="2" xfId="0" applyBorder="1" applyProtection="1"/>
    <xf numFmtId="164" fontId="0" fillId="0" borderId="0" xfId="0" applyNumberFormat="1" applyBorder="1" applyAlignment="1" applyProtection="1">
      <alignment horizontal="center"/>
    </xf>
    <xf numFmtId="0" fontId="1" fillId="0" borderId="0" xfId="0" applyFont="1" applyProtection="1"/>
    <xf numFmtId="0" fontId="0" fillId="0" borderId="4" xfId="0" applyBorder="1" applyProtection="1"/>
    <xf numFmtId="0" fontId="0" fillId="0" borderId="0" xfId="0" applyBorder="1" applyProtection="1"/>
    <xf numFmtId="164" fontId="0" fillId="0" borderId="0" xfId="0" applyNumberFormat="1" applyBorder="1" applyProtection="1"/>
    <xf numFmtId="0" fontId="2" fillId="0" borderId="0" xfId="0" applyFont="1" applyFill="1" applyBorder="1" applyProtection="1"/>
    <xf numFmtId="164" fontId="0" fillId="0" borderId="0" xfId="0" applyNumberFormat="1" applyBorder="1" applyAlignment="1" applyProtection="1">
      <alignment wrapText="1"/>
    </xf>
    <xf numFmtId="164" fontId="0" fillId="0" borderId="5" xfId="0" applyNumberFormat="1" applyBorder="1" applyProtection="1"/>
    <xf numFmtId="43" fontId="0" fillId="0" borderId="4" xfId="2" applyFont="1" applyBorder="1" applyProtection="1"/>
    <xf numFmtId="44" fontId="0" fillId="0" borderId="0" xfId="0" applyNumberFormat="1" applyBorder="1" applyProtection="1"/>
    <xf numFmtId="165" fontId="0" fillId="0" borderId="0" xfId="0" applyNumberFormat="1" applyBorder="1" applyProtection="1"/>
    <xf numFmtId="165" fontId="2" fillId="0" borderId="0" xfId="0" applyNumberFormat="1" applyFont="1" applyBorder="1" applyProtection="1"/>
    <xf numFmtId="165" fontId="0" fillId="0" borderId="5" xfId="0" applyNumberFormat="1" applyBorder="1" applyProtection="1"/>
    <xf numFmtId="164" fontId="0" fillId="5" borderId="0" xfId="0" applyNumberFormat="1" applyFill="1" applyBorder="1" applyProtection="1"/>
    <xf numFmtId="0" fontId="0" fillId="0" borderId="6" xfId="0" applyBorder="1" applyProtection="1"/>
    <xf numFmtId="0" fontId="0" fillId="0" borderId="7" xfId="0" applyBorder="1" applyProtection="1"/>
    <xf numFmtId="164" fontId="0" fillId="0" borderId="7" xfId="0" applyNumberFormat="1" applyBorder="1" applyProtection="1"/>
    <xf numFmtId="164" fontId="0" fillId="0" borderId="8" xfId="0" applyNumberFormat="1" applyBorder="1" applyProtection="1"/>
    <xf numFmtId="0" fontId="0" fillId="0" borderId="9" xfId="0" applyBorder="1" applyProtection="1"/>
    <xf numFmtId="0" fontId="1" fillId="0" borderId="9" xfId="0" applyFont="1" applyBorder="1" applyProtection="1"/>
    <xf numFmtId="4" fontId="0" fillId="0" borderId="0" xfId="0" applyNumberFormat="1" applyBorder="1" applyProtection="1"/>
    <xf numFmtId="164" fontId="1" fillId="0" borderId="0" xfId="0" applyNumberFormat="1" applyFont="1" applyBorder="1" applyProtection="1"/>
    <xf numFmtId="164" fontId="1" fillId="0" borderId="0" xfId="0" applyNumberFormat="1" applyFont="1" applyProtection="1"/>
    <xf numFmtId="166" fontId="0" fillId="0" borderId="0" xfId="1" applyNumberFormat="1" applyFont="1" applyProtection="1"/>
    <xf numFmtId="10" fontId="0" fillId="5" borderId="0" xfId="0" applyNumberFormat="1" applyFill="1" applyProtection="1"/>
    <xf numFmtId="10" fontId="0" fillId="0" borderId="0" xfId="1" applyNumberFormat="1" applyFont="1" applyProtection="1"/>
    <xf numFmtId="165" fontId="0" fillId="0" borderId="0" xfId="0" applyNumberFormat="1" applyProtection="1"/>
    <xf numFmtId="164" fontId="0" fillId="0" borderId="9" xfId="0" applyNumberFormat="1" applyBorder="1" applyProtection="1"/>
    <xf numFmtId="164" fontId="1" fillId="0" borderId="9" xfId="0" applyNumberFormat="1" applyFont="1" applyBorder="1" applyProtection="1"/>
    <xf numFmtId="0" fontId="0" fillId="0" borderId="0" xfId="0" applyBorder="1" applyAlignment="1" applyProtection="1">
      <alignment horizontal="center"/>
    </xf>
    <xf numFmtId="2" fontId="0" fillId="0" borderId="0" xfId="0" applyNumberFormat="1" applyBorder="1" applyProtection="1"/>
    <xf numFmtId="0" fontId="0" fillId="0" borderId="0" xfId="0" applyBorder="1" applyAlignment="1" applyProtection="1">
      <alignment wrapText="1"/>
    </xf>
    <xf numFmtId="0" fontId="0" fillId="0" borderId="5" xfId="0" applyBorder="1" applyProtection="1"/>
    <xf numFmtId="164" fontId="0" fillId="0" borderId="4" xfId="0" applyNumberFormat="1" applyBorder="1" applyProtection="1"/>
    <xf numFmtId="0" fontId="0" fillId="0" borderId="0" xfId="0" applyAlignment="1" applyProtection="1">
      <alignment horizontal="right"/>
    </xf>
    <xf numFmtId="165" fontId="0" fillId="0" borderId="8" xfId="0" applyNumberFormat="1" applyBorder="1" applyProtection="1"/>
    <xf numFmtId="43" fontId="0" fillId="0" borderId="9" xfId="2" applyFont="1" applyBorder="1" applyProtection="1"/>
    <xf numFmtId="43" fontId="0" fillId="0" borderId="12" xfId="2" applyFont="1" applyBorder="1" applyProtection="1"/>
    <xf numFmtId="43" fontId="0" fillId="0" borderId="0" xfId="2" applyFont="1" applyBorder="1" applyProtection="1"/>
    <xf numFmtId="43" fontId="0" fillId="0" borderId="0" xfId="0" applyNumberFormat="1" applyProtection="1"/>
    <xf numFmtId="43" fontId="0" fillId="4" borderId="0" xfId="2" applyFont="1" applyFill="1" applyBorder="1" applyProtection="1"/>
    <xf numFmtId="43" fontId="0" fillId="0" borderId="13" xfId="2" applyFont="1" applyBorder="1" applyProtection="1"/>
    <xf numFmtId="9" fontId="0" fillId="0" borderId="0" xfId="0" applyNumberFormat="1" applyAlignment="1" applyProtection="1">
      <alignment horizontal="right"/>
    </xf>
    <xf numFmtId="167" fontId="0" fillId="4" borderId="0" xfId="2" applyNumberFormat="1" applyFont="1" applyFill="1" applyProtection="1"/>
    <xf numFmtId="166" fontId="0" fillId="4" borderId="0" xfId="2" applyNumberFormat="1" applyFont="1" applyFill="1" applyProtection="1"/>
    <xf numFmtId="0" fontId="0" fillId="4" borderId="0" xfId="0" applyFill="1" applyProtection="1"/>
    <xf numFmtId="167" fontId="0" fillId="0" borderId="0" xfId="2" applyNumberFormat="1" applyFont="1" applyProtection="1"/>
    <xf numFmtId="166" fontId="0" fillId="0" borderId="0" xfId="2" applyNumberFormat="1" applyFont="1" applyProtection="1"/>
    <xf numFmtId="10" fontId="0" fillId="4" borderId="0" xfId="0" applyNumberFormat="1" applyFill="1" applyProtection="1"/>
    <xf numFmtId="167" fontId="0" fillId="0" borderId="9" xfId="2" applyNumberFormat="1" applyFont="1" applyBorder="1" applyProtection="1"/>
    <xf numFmtId="10" fontId="0" fillId="0" borderId="0" xfId="0" applyNumberFormat="1" applyProtection="1"/>
    <xf numFmtId="44" fontId="0" fillId="0" borderId="0" xfId="3" applyFont="1" applyProtection="1"/>
    <xf numFmtId="44" fontId="0" fillId="4" borderId="0" xfId="3" applyFont="1" applyFill="1" applyProtection="1"/>
    <xf numFmtId="10" fontId="0" fillId="4" borderId="0" xfId="2" applyNumberFormat="1" applyFont="1" applyFill="1" applyProtection="1"/>
    <xf numFmtId="10" fontId="0" fillId="0" borderId="0" xfId="2" applyNumberFormat="1" applyFont="1" applyProtection="1"/>
    <xf numFmtId="18" fontId="0" fillId="0" borderId="0" xfId="0" applyNumberFormat="1" applyProtection="1"/>
    <xf numFmtId="44" fontId="1" fillId="0" borderId="0" xfId="3" applyFont="1" applyProtection="1"/>
    <xf numFmtId="10" fontId="1" fillId="0" borderId="0" xfId="1" applyNumberFormat="1" applyFont="1" applyProtection="1"/>
    <xf numFmtId="0" fontId="1" fillId="4" borderId="0" xfId="0" applyFont="1" applyFill="1" applyProtection="1"/>
    <xf numFmtId="9" fontId="0" fillId="4" borderId="0" xfId="0" applyNumberFormat="1" applyFill="1" applyProtection="1"/>
    <xf numFmtId="0" fontId="11" fillId="0" borderId="0" xfId="0" applyFont="1" applyFill="1" applyBorder="1" applyProtection="1"/>
    <xf numFmtId="0" fontId="5" fillId="0" borderId="0" xfId="0" applyFont="1" applyFill="1" applyBorder="1" applyProtection="1"/>
    <xf numFmtId="0" fontId="5" fillId="0" borderId="0" xfId="0" applyFont="1" applyFill="1" applyProtection="1"/>
    <xf numFmtId="0" fontId="12" fillId="0" borderId="0" xfId="0" applyFont="1" applyFill="1" applyBorder="1" applyAlignment="1" applyProtection="1">
      <alignment horizontal="center"/>
    </xf>
    <xf numFmtId="43" fontId="12" fillId="0" borderId="0" xfId="2" applyFont="1" applyFill="1" applyBorder="1" applyProtection="1"/>
    <xf numFmtId="44" fontId="7" fillId="0" borderId="0" xfId="3" applyFont="1" applyProtection="1"/>
    <xf numFmtId="10" fontId="7" fillId="0" borderId="0" xfId="1" applyNumberFormat="1" applyFont="1" applyProtection="1"/>
    <xf numFmtId="167" fontId="7" fillId="0" borderId="0" xfId="2" applyNumberFormat="1" applyFont="1" applyProtection="1"/>
    <xf numFmtId="0" fontId="9" fillId="0" borderId="0" xfId="0" applyFont="1" applyProtection="1"/>
    <xf numFmtId="0" fontId="9" fillId="0" borderId="10" xfId="0" applyFont="1" applyBorder="1" applyAlignment="1" applyProtection="1">
      <alignment horizontal="center" wrapText="1"/>
    </xf>
    <xf numFmtId="43" fontId="7" fillId="0" borderId="0" xfId="2" applyFont="1" applyProtection="1"/>
    <xf numFmtId="43" fontId="9" fillId="0" borderId="0" xfId="2" applyFont="1" applyProtection="1"/>
    <xf numFmtId="43" fontId="13" fillId="0" borderId="0" xfId="2" applyFont="1" applyProtection="1"/>
    <xf numFmtId="43" fontId="7" fillId="0" borderId="9" xfId="0" applyNumberFormat="1" applyFont="1" applyBorder="1" applyProtection="1"/>
    <xf numFmtId="43" fontId="9" fillId="0" borderId="9" xfId="0" applyNumberFormat="1" applyFont="1" applyBorder="1" applyProtection="1"/>
    <xf numFmtId="43" fontId="7" fillId="0" borderId="0" xfId="0" applyNumberFormat="1" applyFont="1" applyProtection="1"/>
    <xf numFmtId="43" fontId="5" fillId="0" borderId="0" xfId="2" applyFont="1" applyFill="1" applyBorder="1" applyProtection="1">
      <protection locked="0"/>
    </xf>
    <xf numFmtId="43" fontId="12" fillId="0" borderId="0" xfId="2" applyFont="1" applyFill="1" applyBorder="1" applyProtection="1">
      <protection locked="0"/>
    </xf>
    <xf numFmtId="0" fontId="15" fillId="0" borderId="0" xfId="0" applyFont="1" applyProtection="1"/>
    <xf numFmtId="0" fontId="16" fillId="0" borderId="0" xfId="0" applyFont="1" applyAlignment="1" applyProtection="1">
      <alignment horizontal="left" vertical="top" wrapText="1"/>
    </xf>
    <xf numFmtId="0" fontId="17" fillId="0" borderId="0" xfId="0" applyFont="1" applyFill="1" applyAlignment="1" applyProtection="1">
      <alignment horizontal="right"/>
    </xf>
    <xf numFmtId="0" fontId="18" fillId="0" borderId="0" xfId="0" applyFont="1" applyAlignment="1" applyProtection="1">
      <alignment horizontal="center"/>
    </xf>
    <xf numFmtId="43" fontId="18" fillId="0" borderId="0" xfId="0" applyNumberFormat="1" applyFont="1" applyAlignment="1" applyProtection="1">
      <alignment horizontal="center"/>
    </xf>
    <xf numFmtId="0" fontId="8" fillId="6" borderId="15" xfId="2" applyNumberFormat="1" applyFont="1" applyFill="1" applyBorder="1" applyAlignment="1" applyProtection="1">
      <alignment horizontal="center"/>
      <protection locked="0"/>
    </xf>
    <xf numFmtId="0" fontId="8" fillId="6" borderId="13" xfId="2" applyNumberFormat="1" applyFont="1" applyFill="1" applyBorder="1" applyAlignment="1" applyProtection="1">
      <alignment horizontal="center"/>
      <protection locked="0"/>
    </xf>
    <xf numFmtId="0" fontId="8" fillId="6" borderId="14" xfId="2" applyNumberFormat="1" applyFont="1" applyFill="1" applyBorder="1" applyAlignment="1" applyProtection="1">
      <alignment horizontal="center"/>
      <protection locked="0"/>
    </xf>
    <xf numFmtId="0" fontId="16" fillId="0" borderId="0" xfId="0" applyFont="1" applyAlignment="1" applyProtection="1">
      <alignment horizontal="left" vertical="top" wrapText="1"/>
    </xf>
    <xf numFmtId="18" fontId="8" fillId="6" borderId="15" xfId="0" applyNumberFormat="1" applyFont="1" applyFill="1" applyBorder="1" applyAlignment="1" applyProtection="1">
      <alignment horizontal="center"/>
      <protection locked="0"/>
    </xf>
    <xf numFmtId="18" fontId="8" fillId="6" borderId="13" xfId="0" applyNumberFormat="1" applyFont="1" applyFill="1" applyBorder="1" applyAlignment="1" applyProtection="1">
      <alignment horizontal="center"/>
      <protection locked="0"/>
    </xf>
    <xf numFmtId="18" fontId="8" fillId="6" borderId="14" xfId="0" applyNumberFormat="1" applyFont="1" applyFill="1" applyBorder="1" applyAlignment="1" applyProtection="1">
      <alignment horizontal="center"/>
      <protection locked="0"/>
    </xf>
    <xf numFmtId="166" fontId="8" fillId="6" borderId="15" xfId="1" applyNumberFormat="1" applyFont="1" applyFill="1" applyBorder="1" applyAlignment="1" applyProtection="1">
      <alignment horizontal="center"/>
      <protection locked="0"/>
    </xf>
    <xf numFmtId="166" fontId="8" fillId="6" borderId="13" xfId="1" applyNumberFormat="1" applyFont="1" applyFill="1" applyBorder="1" applyAlignment="1" applyProtection="1">
      <alignment horizontal="center"/>
      <protection locked="0"/>
    </xf>
    <xf numFmtId="166" fontId="8" fillId="6" borderId="14" xfId="1" applyNumberFormat="1" applyFont="1" applyFill="1" applyBorder="1" applyAlignment="1" applyProtection="1">
      <alignment horizontal="center"/>
      <protection locked="0"/>
    </xf>
    <xf numFmtId="0" fontId="0" fillId="2" borderId="1" xfId="0" applyFill="1" applyBorder="1" applyAlignment="1" applyProtection="1">
      <alignment horizontal="center"/>
    </xf>
    <xf numFmtId="0" fontId="0" fillId="2" borderId="2" xfId="0" applyFill="1" applyBorder="1" applyAlignment="1" applyProtection="1">
      <alignment horizontal="center"/>
    </xf>
    <xf numFmtId="0" fontId="0" fillId="2" borderId="3" xfId="0" applyFill="1" applyBorder="1" applyAlignment="1" applyProtection="1">
      <alignment horizontal="center"/>
    </xf>
    <xf numFmtId="164" fontId="0" fillId="3" borderId="2" xfId="0" applyNumberFormat="1" applyFill="1" applyBorder="1" applyAlignment="1" applyProtection="1">
      <alignment horizontal="center"/>
    </xf>
    <xf numFmtId="164" fontId="0" fillId="3" borderId="3" xfId="0" applyNumberFormat="1" applyFill="1" applyBorder="1" applyAlignment="1" applyProtection="1">
      <alignment horizontal="center"/>
    </xf>
    <xf numFmtId="164" fontId="0" fillId="4" borderId="2" xfId="0" applyNumberFormat="1" applyFill="1" applyBorder="1" applyAlignment="1" applyProtection="1">
      <alignment horizontal="center"/>
    </xf>
    <xf numFmtId="164" fontId="0" fillId="4" borderId="3" xfId="0" applyNumberFormat="1" applyFill="1" applyBorder="1" applyAlignment="1" applyProtection="1">
      <alignment horizontal="center"/>
    </xf>
    <xf numFmtId="2" fontId="6" fillId="0" borderId="0" xfId="0" applyNumberFormat="1" applyFont="1" applyFill="1" applyBorder="1" applyAlignment="1" applyProtection="1">
      <alignment horizontal="center" vertical="center"/>
    </xf>
    <xf numFmtId="0" fontId="1" fillId="0" borderId="0" xfId="0" applyFont="1" applyAlignment="1">
      <alignment horizontal="center"/>
    </xf>
    <xf numFmtId="0" fontId="19" fillId="0" borderId="0" xfId="0" applyFont="1" applyFill="1" applyAlignment="1" applyProtection="1">
      <alignment horizontal="right"/>
    </xf>
  </cellXfs>
  <cellStyles count="4">
    <cellStyle name="Comma" xfId="2" builtinId="3"/>
    <cellStyle name="Currency" xfId="3" builtinId="4"/>
    <cellStyle name="Normal" xfId="0" builtinId="0"/>
    <cellStyle name="Percent" xfId="1" builtinId="5"/>
  </cellStyles>
  <dxfs count="9">
    <dxf>
      <font>
        <color theme="1"/>
      </font>
      <fill>
        <patternFill>
          <bgColor theme="0"/>
        </patternFill>
      </fill>
    </dxf>
    <dxf>
      <font>
        <color theme="1"/>
      </font>
      <fill>
        <patternFill>
          <bgColor theme="0"/>
        </patternFill>
      </fill>
    </dxf>
    <dxf>
      <border>
        <left style="thin">
          <color auto="1"/>
        </left>
        <right style="thin">
          <color auto="1"/>
        </right>
        <top style="thin">
          <color auto="1"/>
        </top>
        <bottom style="thin">
          <color auto="1"/>
        </bottom>
      </border>
    </dxf>
    <dxf>
      <font>
        <color auto="1"/>
      </font>
      <fill>
        <patternFill>
          <bgColor theme="0"/>
        </patternFill>
      </fill>
    </dxf>
    <dxf>
      <fill>
        <patternFill>
          <bgColor theme="7" tint="0.79998168889431442"/>
        </patternFill>
      </fill>
    </dxf>
    <dxf>
      <border>
        <left style="thin">
          <color auto="1"/>
        </left>
        <right style="thin">
          <color auto="1"/>
        </right>
        <top style="thin">
          <color auto="1"/>
        </top>
        <bottom style="thin">
          <color auto="1"/>
        </bottom>
      </border>
    </dxf>
    <dxf>
      <font>
        <color auto="1"/>
      </font>
      <fill>
        <patternFill>
          <bgColor theme="0"/>
        </patternFill>
      </fill>
    </dxf>
    <dxf>
      <font>
        <color theme="1"/>
      </font>
      <fill>
        <patternFill>
          <bgColor theme="7" tint="0.79998168889431442"/>
        </patternFill>
      </fill>
      <border>
        <left style="thin">
          <color auto="1"/>
        </left>
        <right style="thin">
          <color auto="1"/>
        </right>
        <top style="thin">
          <color auto="1"/>
        </top>
        <bottom style="thin">
          <color auto="1"/>
        </bottom>
        <vertical/>
        <horizontal/>
      </border>
    </dxf>
    <dxf>
      <font>
        <color theme="1"/>
      </font>
      <fill>
        <patternFill>
          <bgColor theme="0"/>
        </patternFill>
      </fill>
    </dxf>
  </dxfs>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CA" b="1"/>
              <a:t>Total Net Pay Analysis (Summer</a:t>
            </a:r>
            <a:r>
              <a:rPr lang="en-CA" b="1" baseline="0"/>
              <a:t> Savings)</a:t>
            </a:r>
            <a:r>
              <a:rPr lang="en-CA" b="1"/>
              <a:t> </a:t>
            </a:r>
            <a:endParaRPr lang="en-CA" sz="1200" b="0" i="1">
              <a:effectLst/>
            </a:endParaRPr>
          </a:p>
        </c:rich>
      </c:tx>
      <c:layout>
        <c:manualLayout>
          <c:xMode val="edge"/>
          <c:yMode val="edge"/>
          <c:x val="0.41153124920237877"/>
          <c:y val="5.7812500000000003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11742342060310741"/>
          <c:y val="0.15454166666666666"/>
          <c:w val="0.83134733914526893"/>
          <c:h val="0.74879888451443566"/>
        </c:manualLayout>
      </c:layout>
      <c:barChart>
        <c:barDir val="col"/>
        <c:grouping val="clustered"/>
        <c:varyColors val="0"/>
        <c:ser>
          <c:idx val="4"/>
          <c:order val="0"/>
          <c:tx>
            <c:v>Summer Savings</c:v>
          </c:tx>
          <c:spPr>
            <a:pattFill prst="pct5">
              <a:fgClr>
                <a:schemeClr val="bg1"/>
              </a:fgClr>
              <a:bgClr>
                <a:schemeClr val="accent6">
                  <a:lumMod val="40000"/>
                  <a:lumOff val="60000"/>
                </a:schemeClr>
              </a:bgClr>
            </a:pattFill>
            <a:ln w="25400">
              <a:solidFill>
                <a:schemeClr val="accent6">
                  <a:lumMod val="60000"/>
                  <a:lumOff val="40000"/>
                </a:schemeClr>
              </a:solidFill>
            </a:ln>
            <a:effectLst/>
          </c:spPr>
          <c:invertIfNegative val="0"/>
          <c:dLbls>
            <c:spPr>
              <a:noFill/>
              <a:ln>
                <a:noFill/>
              </a:ln>
              <a:effectLst/>
            </c:spPr>
            <c:txPr>
              <a:bodyPr rot="-3240000" spcFirstLastPara="1" vertOverflow="clip" horzOverflow="clip" vert="horz" wrap="square" lIns="36000" tIns="504000" rIns="36000" bIns="0" anchor="b" anchorCtr="0">
                <a:spAutoFit/>
              </a:bodyPr>
              <a:lstStyle/>
              <a:p>
                <a:pPr>
                  <a:defRPr sz="1400" b="1" i="0" u="none" strike="noStrike" kern="1200" baseline="0">
                    <a:solidFill>
                      <a:schemeClr val="tx1">
                        <a:lumMod val="65000"/>
                        <a:lumOff val="3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cap="flat" cmpd="sng" algn="ctr">
                      <a:solidFill>
                        <a:schemeClr val="tx1">
                          <a:lumMod val="35000"/>
                          <a:lumOff val="65000"/>
                        </a:schemeClr>
                      </a:solidFill>
                      <a:round/>
                    </a:ln>
                    <a:effectLst/>
                  </c:spPr>
                </c15:leaderLines>
              </c:ext>
            </c:extLst>
          </c:dLbls>
          <c:val>
            <c:numRef>
              <c:f>Calc!$AF$25:$AF$36</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0-DC5E-47C2-9A15-424A1C769581}"/>
            </c:ext>
          </c:extLst>
        </c:ser>
        <c:ser>
          <c:idx val="6"/>
          <c:order val="6"/>
          <c:tx>
            <c:v>SS</c:v>
          </c:tx>
          <c:spPr>
            <a:solidFill>
              <a:schemeClr val="accent5">
                <a:lumMod val="40000"/>
                <a:lumOff val="60000"/>
                <a:alpha val="75000"/>
              </a:schemeClr>
            </a:solidFill>
            <a:ln w="25400">
              <a:noFill/>
            </a:ln>
            <a:effectLst/>
          </c:spPr>
          <c:invertIfNegative val="0"/>
          <c:dPt>
            <c:idx val="10"/>
            <c:invertIfNegative val="0"/>
            <c:bubble3D val="0"/>
            <c:spPr>
              <a:solidFill>
                <a:schemeClr val="accent5">
                  <a:lumMod val="40000"/>
                  <a:lumOff val="60000"/>
                  <a:alpha val="75000"/>
                </a:schemeClr>
              </a:solidFill>
              <a:ln w="25400">
                <a:noFill/>
              </a:ln>
              <a:effectLst/>
            </c:spPr>
            <c:extLst>
              <c:ext xmlns:c16="http://schemas.microsoft.com/office/drawing/2014/chart" uri="{C3380CC4-5D6E-409C-BE32-E72D297353CC}">
                <c16:uniqueId val="{00000002-DC5E-47C2-9A15-424A1C769581}"/>
              </c:ext>
            </c:extLst>
          </c:dPt>
          <c:dPt>
            <c:idx val="11"/>
            <c:invertIfNegative val="0"/>
            <c:bubble3D val="0"/>
            <c:spPr>
              <a:noFill/>
              <a:ln w="25400">
                <a:noFill/>
              </a:ln>
              <a:effectLst/>
            </c:spPr>
            <c:extLst>
              <c:ext xmlns:c16="http://schemas.microsoft.com/office/drawing/2014/chart" uri="{C3380CC4-5D6E-409C-BE32-E72D297353CC}">
                <c16:uniqueId val="{00000004-DC5E-47C2-9A15-424A1C769581}"/>
              </c:ext>
            </c:extLst>
          </c:dPt>
          <c:val>
            <c:numRef>
              <c:f>Calc!$AK$25:$AK$36</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5-DC5E-47C2-9A15-424A1C769581}"/>
            </c:ext>
          </c:extLst>
        </c:ser>
        <c:dLbls>
          <c:showLegendKey val="0"/>
          <c:showVal val="0"/>
          <c:showCatName val="0"/>
          <c:showSerName val="0"/>
          <c:showPercent val="0"/>
          <c:showBubbleSize val="0"/>
        </c:dLbls>
        <c:gapWidth val="61"/>
        <c:overlap val="100"/>
        <c:axId val="433329896"/>
        <c:axId val="433327600"/>
        <c:extLst>
          <c:ext xmlns:c15="http://schemas.microsoft.com/office/drawing/2012/chart" uri="{02D57815-91ED-43cb-92C2-25804820EDAC}">
            <c15:filteredBarSeries>
              <c15:ser>
                <c:idx val="0"/>
                <c:order val="4"/>
                <c:tx>
                  <c:v>Averaged Salary</c:v>
                </c:tx>
                <c:spPr>
                  <a:solidFill>
                    <a:schemeClr val="accent1"/>
                  </a:solidFill>
                  <a:ln>
                    <a:noFill/>
                  </a:ln>
                  <a:effectLst/>
                </c:spPr>
                <c:invertIfNegative val="0"/>
                <c:cat>
                  <c:strRef>
                    <c:extLst>
                      <c:ext uri="{02D57815-91ED-43cb-92C2-25804820EDAC}">
                        <c15:formulaRef>
                          <c15:sqref>Calc!$A$43:$A$54</c15:sqref>
                        </c15:formulaRef>
                      </c:ext>
                    </c:extLst>
                    <c:strCache>
                      <c:ptCount val="12"/>
                      <c:pt idx="0">
                        <c:v>Sept</c:v>
                      </c:pt>
                      <c:pt idx="1">
                        <c:v>Oct</c:v>
                      </c:pt>
                      <c:pt idx="2">
                        <c:v>Nov</c:v>
                      </c:pt>
                      <c:pt idx="3">
                        <c:v>Dec</c:v>
                      </c:pt>
                      <c:pt idx="4">
                        <c:v>Jan</c:v>
                      </c:pt>
                      <c:pt idx="5">
                        <c:v>Feb</c:v>
                      </c:pt>
                      <c:pt idx="6">
                        <c:v>Mar</c:v>
                      </c:pt>
                      <c:pt idx="7">
                        <c:v>April</c:v>
                      </c:pt>
                      <c:pt idx="8">
                        <c:v>May</c:v>
                      </c:pt>
                      <c:pt idx="9">
                        <c:v>June</c:v>
                      </c:pt>
                      <c:pt idx="10">
                        <c:v>July</c:v>
                      </c:pt>
                      <c:pt idx="11">
                        <c:v>Aug</c:v>
                      </c:pt>
                    </c:strCache>
                  </c:strRef>
                </c:cat>
                <c:val>
                  <c:numRef>
                    <c:extLst>
                      <c:ext uri="{02D57815-91ED-43cb-92C2-25804820EDAC}">
                        <c15:formulaRef>
                          <c15:sqref>Calc!$AF$43:$AF$54</c15:sqref>
                        </c15:formulaRef>
                      </c:ext>
                    </c:extLst>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C-DC5E-47C2-9A15-424A1C769581}"/>
                  </c:ext>
                </c:extLst>
              </c15:ser>
            </c15:filteredBarSeries>
          </c:ext>
        </c:extLst>
      </c:barChart>
      <c:barChart>
        <c:barDir val="col"/>
        <c:grouping val="clustered"/>
        <c:varyColors val="0"/>
        <c:dLbls>
          <c:showLegendKey val="0"/>
          <c:showVal val="0"/>
          <c:showCatName val="0"/>
          <c:showSerName val="0"/>
          <c:showPercent val="0"/>
          <c:showBubbleSize val="0"/>
        </c:dLbls>
        <c:gapWidth val="219"/>
        <c:overlap val="-27"/>
        <c:axId val="437241528"/>
        <c:axId val="437240544"/>
        <c:extLst>
          <c:ext xmlns:c15="http://schemas.microsoft.com/office/drawing/2012/chart" uri="{02D57815-91ED-43cb-92C2-25804820EDAC}">
            <c15:filteredBarSeries>
              <c15:ser>
                <c:idx val="2"/>
                <c:order val="5"/>
                <c:tx>
                  <c:v>Accum AVG</c:v>
                </c:tx>
                <c:spPr>
                  <a:noFill/>
                  <a:ln>
                    <a:noFill/>
                  </a:ln>
                  <a:effectLst/>
                </c:spPr>
                <c:invertIfNegative val="0"/>
                <c:val>
                  <c:numRef>
                    <c:extLst>
                      <c:ext uri="{02D57815-91ED-43cb-92C2-25804820EDAC}">
                        <c15:formulaRef>
                          <c15:sqref>Calc!$AG$43:$AG$54</c15:sqref>
                        </c15:formulaRef>
                      </c:ext>
                    </c:extLst>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D-DC5E-47C2-9A15-424A1C769581}"/>
                  </c:ext>
                </c:extLst>
              </c15:ser>
            </c15:filteredBarSeries>
          </c:ext>
        </c:extLst>
      </c:barChart>
      <c:lineChart>
        <c:grouping val="standard"/>
        <c:varyColors val="0"/>
        <c:ser>
          <c:idx val="1"/>
          <c:order val="3"/>
          <c:tx>
            <c:v>Actual Payout</c:v>
          </c:tx>
          <c:spPr>
            <a:ln w="28575" cap="rnd">
              <a:solidFill>
                <a:schemeClr val="accent2"/>
              </a:solidFill>
              <a:round/>
            </a:ln>
            <a:effectLst/>
          </c:spPr>
          <c:marker>
            <c:symbol val="none"/>
          </c:marker>
          <c:cat>
            <c:strRef>
              <c:f>Calc!$A$43:$A$54</c:f>
              <c:strCache>
                <c:ptCount val="12"/>
                <c:pt idx="0">
                  <c:v>Sept</c:v>
                </c:pt>
                <c:pt idx="1">
                  <c:v>Oct</c:v>
                </c:pt>
                <c:pt idx="2">
                  <c:v>Nov</c:v>
                </c:pt>
                <c:pt idx="3">
                  <c:v>Dec</c:v>
                </c:pt>
                <c:pt idx="4">
                  <c:v>Jan</c:v>
                </c:pt>
                <c:pt idx="5">
                  <c:v>Feb</c:v>
                </c:pt>
                <c:pt idx="6">
                  <c:v>Mar</c:v>
                </c:pt>
                <c:pt idx="7">
                  <c:v>April</c:v>
                </c:pt>
                <c:pt idx="8">
                  <c:v>May</c:v>
                </c:pt>
                <c:pt idx="9">
                  <c:v>June</c:v>
                </c:pt>
                <c:pt idx="10">
                  <c:v>July</c:v>
                </c:pt>
                <c:pt idx="11">
                  <c:v>Aug</c:v>
                </c:pt>
              </c:strCache>
            </c:strRef>
          </c:cat>
          <c:val>
            <c:numRef>
              <c:f>Calc!$AF$6:$AF$17</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6-DC5E-47C2-9A15-424A1C769581}"/>
            </c:ext>
          </c:extLst>
        </c:ser>
        <c:ser>
          <c:idx val="7"/>
          <c:order val="7"/>
          <c:tx>
            <c:v>Average</c:v>
          </c:tx>
          <c:spPr>
            <a:ln w="25400" cap="rnd">
              <a:solidFill>
                <a:srgbClr val="7030A0"/>
              </a:solidFill>
              <a:prstDash val="dash"/>
              <a:round/>
            </a:ln>
            <a:effectLst/>
          </c:spPr>
          <c:marker>
            <c:symbol val="none"/>
          </c:marker>
          <c:dLbls>
            <c:dLbl>
              <c:idx val="11"/>
              <c:layout>
                <c:manualLayout>
                  <c:x val="1.3238689830499781E-2"/>
                  <c:y val="0"/>
                </c:manualLayout>
              </c:layout>
              <c:tx>
                <c:rich>
                  <a:bodyPr/>
                  <a:lstStyle/>
                  <a:p>
                    <a:fld id="{7C8B0F17-615E-43DF-AB08-DF0CDF21B555}" type="VALUE">
                      <a:rPr lang="en-US" b="1">
                        <a:solidFill>
                          <a:srgbClr val="7030A0"/>
                        </a:solidFill>
                      </a:rPr>
                      <a:pPr/>
                      <a:t>[VALUE]</a:t>
                    </a:fld>
                    <a:endParaRPr lang="en-CA"/>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DC5E-47C2-9A15-424A1C769581}"/>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rgbClr val="7030A0">
                          <a:alpha val="59000"/>
                        </a:srgbClr>
                      </a:solidFill>
                      <a:prstDash val="sysDot"/>
                      <a:round/>
                    </a:ln>
                    <a:effectLst/>
                  </c:spPr>
                </c15:leaderLines>
              </c:ext>
            </c:extLst>
          </c:dLbls>
          <c:val>
            <c:numRef>
              <c:f>Calc!$AM$25:$AM$36</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8-DC5E-47C2-9A15-424A1C769581}"/>
            </c:ext>
          </c:extLst>
        </c:ser>
        <c:dLbls>
          <c:showLegendKey val="0"/>
          <c:showVal val="0"/>
          <c:showCatName val="0"/>
          <c:showSerName val="0"/>
          <c:showPercent val="0"/>
          <c:showBubbleSize val="0"/>
        </c:dLbls>
        <c:marker val="1"/>
        <c:smooth val="0"/>
        <c:axId val="433329896"/>
        <c:axId val="433327600"/>
      </c:lineChart>
      <c:lineChart>
        <c:grouping val="standard"/>
        <c:varyColors val="0"/>
        <c:ser>
          <c:idx val="8"/>
          <c:order val="8"/>
          <c:tx>
            <c:v>Difference</c:v>
          </c:tx>
          <c:spPr>
            <a:ln w="25400" cap="rnd">
              <a:noFill/>
              <a:round/>
            </a:ln>
            <a:effectLst/>
          </c:spPr>
          <c:marker>
            <c:symbol val="none"/>
          </c:marker>
          <c:dLbls>
            <c:numFmt formatCode="&quot;$&quot;#,##0;\(&quot;$&quot;#,##0\)" sourceLinked="0"/>
            <c:spPr>
              <a:solidFill>
                <a:schemeClr val="bg1"/>
              </a:solidFill>
              <a:ln>
                <a:noFill/>
              </a:ln>
              <a:effectLst/>
            </c:spPr>
            <c:txPr>
              <a:bodyPr rot="0" spcFirstLastPara="1" vertOverflow="ellipsis" vert="horz" wrap="square" lIns="38100" tIns="19050" rIns="38100" bIns="19050" anchor="t" anchorCtr="0">
                <a:spAutoFit/>
              </a:bodyPr>
              <a:lstStyle/>
              <a:p>
                <a:pPr>
                  <a:defRPr sz="900" b="0" i="1"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accent1">
                          <a:alpha val="0"/>
                        </a:schemeClr>
                      </a:solidFill>
                      <a:round/>
                    </a:ln>
                    <a:effectLst/>
                  </c:spPr>
                </c15:leaderLines>
              </c:ext>
            </c:extLst>
          </c:dLbls>
          <c:val>
            <c:numRef>
              <c:f>Calc!$AN$25:$AN$36</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B-DC5E-47C2-9A15-424A1C769581}"/>
            </c:ext>
          </c:extLst>
        </c:ser>
        <c:dLbls>
          <c:showLegendKey val="0"/>
          <c:showVal val="0"/>
          <c:showCatName val="0"/>
          <c:showSerName val="0"/>
          <c:showPercent val="0"/>
          <c:showBubbleSize val="0"/>
        </c:dLbls>
        <c:marker val="1"/>
        <c:smooth val="0"/>
        <c:axId val="437241528"/>
        <c:axId val="437240544"/>
        <c:extLst>
          <c:ext xmlns:c15="http://schemas.microsoft.com/office/drawing/2012/chart" uri="{02D57815-91ED-43cb-92C2-25804820EDAC}">
            <c15:filteredLineSeries>
              <c15:ser>
                <c:idx val="5"/>
                <c:order val="1"/>
                <c:tx>
                  <c:v>Accum Savings</c:v>
                </c:tx>
                <c:spPr>
                  <a:ln w="25400" cap="rnd">
                    <a:noFill/>
                    <a:round/>
                  </a:ln>
                  <a:effectLst/>
                </c:spPr>
                <c:marker>
                  <c:symbol val="none"/>
                </c:marker>
                <c:val>
                  <c:numRef>
                    <c:extLst>
                      <c:ext uri="{02D57815-91ED-43cb-92C2-25804820EDAC}">
                        <c15:formulaRef>
                          <c15:sqref>Calc!$AG$25:$AG$36</c15:sqref>
                        </c15:formulaRef>
                      </c:ext>
                    </c:extLst>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9-DC5E-47C2-9A15-424A1C769581}"/>
                  </c:ext>
                </c:extLst>
              </c15:ser>
            </c15:filteredLineSeries>
            <c15:filteredLineSeries>
              <c15:ser>
                <c:idx val="3"/>
                <c:order val="2"/>
                <c:tx>
                  <c:v>Accum Payout</c:v>
                </c:tx>
                <c:spPr>
                  <a:ln w="28575" cap="rnd">
                    <a:noFill/>
                    <a:round/>
                  </a:ln>
                  <a:effectLst/>
                </c:spPr>
                <c:marker>
                  <c:symbol val="none"/>
                </c:marker>
                <c:val>
                  <c:numRef>
                    <c:extLst xmlns:c15="http://schemas.microsoft.com/office/drawing/2012/chart">
                      <c:ext xmlns:c15="http://schemas.microsoft.com/office/drawing/2012/chart" uri="{02D57815-91ED-43cb-92C2-25804820EDAC}">
                        <c15:formulaRef>
                          <c15:sqref>Calc!$AG$6:$AG$17</c15:sqref>
                        </c15:formulaRef>
                      </c:ext>
                    </c:extLst>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xmlns:c15="http://schemas.microsoft.com/office/drawing/2012/chart">
                  <c:ext xmlns:c16="http://schemas.microsoft.com/office/drawing/2014/chart" uri="{C3380CC4-5D6E-409C-BE32-E72D297353CC}">
                    <c16:uniqueId val="{0000000A-DC5E-47C2-9A15-424A1C769581}"/>
                  </c:ext>
                </c:extLst>
              </c15:ser>
            </c15:filteredLineSeries>
          </c:ext>
        </c:extLst>
      </c:lineChart>
      <c:catAx>
        <c:axId val="433329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3327600"/>
        <c:crosses val="autoZero"/>
        <c:auto val="1"/>
        <c:lblAlgn val="ctr"/>
        <c:lblOffset val="100"/>
        <c:noMultiLvlLbl val="0"/>
      </c:catAx>
      <c:valAx>
        <c:axId val="4333276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3329896"/>
        <c:crosses val="autoZero"/>
        <c:crossBetween val="between"/>
      </c:valAx>
      <c:valAx>
        <c:axId val="437240544"/>
        <c:scaling>
          <c:orientation val="minMax"/>
          <c:min val="35000"/>
        </c:scaling>
        <c:delete val="0"/>
        <c:axPos val="r"/>
        <c:numFmt formatCode="&quot;$&quot;#,##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37241528"/>
        <c:crosses val="max"/>
        <c:crossBetween val="between"/>
        <c:minorUnit val="5000"/>
      </c:valAx>
      <c:catAx>
        <c:axId val="437241528"/>
        <c:scaling>
          <c:orientation val="minMax"/>
        </c:scaling>
        <c:delete val="1"/>
        <c:axPos val="b"/>
        <c:majorTickMark val="out"/>
        <c:minorTickMark val="none"/>
        <c:tickLblPos val="nextTo"/>
        <c:crossAx val="43724054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25" r="0.25"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0</xdr:rowOff>
    </xdr:from>
    <xdr:to>
      <xdr:col>14</xdr:col>
      <xdr:colOff>428625</xdr:colOff>
      <xdr:row>16</xdr:row>
      <xdr:rowOff>7620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45720</xdr:colOff>
      <xdr:row>36</xdr:row>
      <xdr:rowOff>22860</xdr:rowOff>
    </xdr:from>
    <xdr:to>
      <xdr:col>8</xdr:col>
      <xdr:colOff>361950</xdr:colOff>
      <xdr:row>47</xdr:row>
      <xdr:rowOff>160020</xdr:rowOff>
    </xdr:to>
    <xdr:sp macro="" textlink="">
      <xdr:nvSpPr>
        <xdr:cNvPr id="3" name="Right Brace 2"/>
        <xdr:cNvSpPr/>
      </xdr:nvSpPr>
      <xdr:spPr>
        <a:xfrm>
          <a:off x="5562600" y="5840730"/>
          <a:ext cx="316230" cy="2148840"/>
        </a:xfrm>
        <a:prstGeom prst="rightBrace">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tabSelected="1" workbookViewId="0">
      <selection activeCell="B23" sqref="B23:D23"/>
    </sheetView>
  </sheetViews>
  <sheetFormatPr defaultColWidth="8.85546875" defaultRowHeight="15" x14ac:dyDescent="0.25"/>
  <cols>
    <col min="1" max="1" width="13.7109375" style="29" customWidth="1"/>
    <col min="2" max="14" width="10.85546875" style="29" customWidth="1"/>
    <col min="15" max="16384" width="8.85546875" style="29"/>
  </cols>
  <sheetData>
    <row r="1" spans="1:1" ht="21" x14ac:dyDescent="0.35">
      <c r="A1" s="121" t="s">
        <v>167</v>
      </c>
    </row>
    <row r="18" spans="1:14" x14ac:dyDescent="0.25">
      <c r="A18" s="129" t="s">
        <v>170</v>
      </c>
      <c r="B18" s="129"/>
      <c r="C18" s="129"/>
      <c r="D18" s="129"/>
      <c r="E18" s="129"/>
      <c r="F18" s="129"/>
      <c r="G18" s="129"/>
      <c r="H18" s="129"/>
      <c r="I18" s="129"/>
      <c r="J18" s="129"/>
      <c r="K18" s="129"/>
      <c r="L18" s="129"/>
      <c r="M18" s="129"/>
      <c r="N18" s="129"/>
    </row>
    <row r="19" spans="1:14" x14ac:dyDescent="0.25">
      <c r="A19" s="129"/>
      <c r="B19" s="129"/>
      <c r="C19" s="129"/>
      <c r="D19" s="129"/>
      <c r="E19" s="129"/>
      <c r="F19" s="129"/>
      <c r="G19" s="129"/>
      <c r="H19" s="129"/>
      <c r="I19" s="129"/>
      <c r="J19" s="129"/>
      <c r="K19" s="129"/>
      <c r="L19" s="129"/>
      <c r="M19" s="129"/>
      <c r="N19" s="129"/>
    </row>
    <row r="20" spans="1:14" x14ac:dyDescent="0.25">
      <c r="A20" s="122"/>
      <c r="B20" s="122"/>
      <c r="C20" s="122"/>
      <c r="D20" s="122"/>
      <c r="E20" s="122"/>
      <c r="F20" s="122"/>
      <c r="G20" s="122"/>
      <c r="H20" s="122"/>
      <c r="I20" s="122"/>
      <c r="J20" s="122"/>
      <c r="K20" s="122"/>
      <c r="L20" s="122"/>
      <c r="M20" s="122"/>
      <c r="N20" s="122"/>
    </row>
    <row r="21" spans="1:14" x14ac:dyDescent="0.25">
      <c r="A21" s="44" t="s">
        <v>168</v>
      </c>
    </row>
    <row r="22" spans="1:14" x14ac:dyDescent="0.25">
      <c r="H22" s="103" t="s">
        <v>166</v>
      </c>
      <c r="I22" s="104"/>
      <c r="J22" s="104"/>
      <c r="K22" s="104"/>
      <c r="L22" s="104"/>
      <c r="M22" s="104"/>
    </row>
    <row r="23" spans="1:14" x14ac:dyDescent="0.25">
      <c r="A23" s="36" t="s">
        <v>75</v>
      </c>
      <c r="B23" s="130" t="s">
        <v>38</v>
      </c>
      <c r="C23" s="131"/>
      <c r="D23" s="132"/>
      <c r="E23" s="105" t="str">
        <f>LEFT(B23,2)</f>
        <v>En</v>
      </c>
      <c r="F23" s="105"/>
      <c r="H23" s="106" t="s">
        <v>39</v>
      </c>
      <c r="I23" s="106" t="s">
        <v>40</v>
      </c>
      <c r="J23" s="106" t="s">
        <v>41</v>
      </c>
      <c r="K23" s="106" t="s">
        <v>42</v>
      </c>
      <c r="L23" s="106" t="s">
        <v>43</v>
      </c>
      <c r="M23" s="106" t="s">
        <v>23</v>
      </c>
    </row>
    <row r="24" spans="1:14" x14ac:dyDescent="0.25">
      <c r="A24" s="36" t="s">
        <v>77</v>
      </c>
      <c r="B24" s="130" t="s">
        <v>85</v>
      </c>
      <c r="C24" s="131"/>
      <c r="D24" s="132"/>
      <c r="E24" s="123" t="s">
        <v>111</v>
      </c>
      <c r="F24" s="119" t="s">
        <v>92</v>
      </c>
      <c r="H24" s="107" t="e">
        <f>Calc!B3</f>
        <v>#N/A</v>
      </c>
      <c r="I24" s="107" t="e">
        <f>Calc!C3</f>
        <v>#N/A</v>
      </c>
      <c r="J24" s="107" t="e">
        <f>Calc!D3</f>
        <v>#N/A</v>
      </c>
      <c r="K24" s="107" t="e">
        <f>Calc!E3</f>
        <v>#N/A</v>
      </c>
      <c r="L24" s="107" t="e">
        <f>Calc!F3</f>
        <v>#N/A</v>
      </c>
      <c r="M24" s="107" t="e">
        <f>SUM(H24:L24)</f>
        <v>#N/A</v>
      </c>
    </row>
    <row r="25" spans="1:14" x14ac:dyDescent="0.25">
      <c r="A25" s="36" t="s">
        <v>76</v>
      </c>
      <c r="B25" s="130" t="s">
        <v>74</v>
      </c>
      <c r="C25" s="131"/>
      <c r="D25" s="132"/>
      <c r="F25" s="145" t="s">
        <v>172</v>
      </c>
      <c r="H25" s="103" t="s">
        <v>112</v>
      </c>
      <c r="I25" s="104"/>
      <c r="J25" s="104"/>
      <c r="K25" s="104"/>
      <c r="L25" s="104"/>
      <c r="M25" s="104"/>
    </row>
    <row r="26" spans="1:14" x14ac:dyDescent="0.25">
      <c r="A26" s="36" t="s">
        <v>83</v>
      </c>
      <c r="B26" s="133" t="s">
        <v>171</v>
      </c>
      <c r="C26" s="134"/>
      <c r="D26" s="135"/>
      <c r="F26" s="145" t="s">
        <v>173</v>
      </c>
      <c r="H26" s="106" t="s">
        <v>39</v>
      </c>
      <c r="I26" s="106" t="s">
        <v>40</v>
      </c>
      <c r="J26" s="106" t="s">
        <v>41</v>
      </c>
      <c r="K26" s="106" t="s">
        <v>42</v>
      </c>
      <c r="L26" s="106" t="s">
        <v>43</v>
      </c>
      <c r="M26" s="106" t="s">
        <v>23</v>
      </c>
    </row>
    <row r="27" spans="1:14" x14ac:dyDescent="0.25">
      <c r="H27" s="120">
        <v>6.5</v>
      </c>
      <c r="I27" s="120">
        <v>6.5</v>
      </c>
      <c r="J27" s="120">
        <v>6.5</v>
      </c>
      <c r="K27" s="120">
        <v>6.5</v>
      </c>
      <c r="L27" s="120">
        <v>3.5</v>
      </c>
      <c r="M27" s="107">
        <f>SUM(H27:L27)</f>
        <v>29.5</v>
      </c>
    </row>
    <row r="28" spans="1:14" x14ac:dyDescent="0.25">
      <c r="A28" s="36" t="s">
        <v>169</v>
      </c>
      <c r="B28" s="126" t="s">
        <v>137</v>
      </c>
      <c r="C28" s="127"/>
      <c r="D28" s="128"/>
    </row>
    <row r="30" spans="1:14" x14ac:dyDescent="0.25">
      <c r="A30" s="35" t="s">
        <v>82</v>
      </c>
      <c r="B30" s="108" t="e">
        <f>Rates!C1</f>
        <v>#N/A</v>
      </c>
      <c r="D30" s="35" t="s">
        <v>138</v>
      </c>
      <c r="E30" s="109" t="e">
        <f>Deductions!F12</f>
        <v>#N/A</v>
      </c>
      <c r="F30" s="33" t="s">
        <v>155</v>
      </c>
    </row>
    <row r="31" spans="1:14" x14ac:dyDescent="0.25">
      <c r="A31" s="35" t="s">
        <v>73</v>
      </c>
      <c r="B31" s="110">
        <f>SUM(Calc!B19:F19)</f>
        <v>0</v>
      </c>
      <c r="D31" s="35" t="s">
        <v>157</v>
      </c>
      <c r="E31" s="109">
        <f>Calc!AK22</f>
        <v>0.19</v>
      </c>
    </row>
    <row r="32" spans="1:14" x14ac:dyDescent="0.25">
      <c r="A32" s="35" t="s">
        <v>72</v>
      </c>
      <c r="B32" s="110">
        <f>SUM(Calc!I19:M19)</f>
        <v>0</v>
      </c>
      <c r="D32" s="35" t="s">
        <v>156</v>
      </c>
      <c r="E32" s="109">
        <f>Calc!AL22</f>
        <v>0.1</v>
      </c>
    </row>
    <row r="34" spans="2:10" x14ac:dyDescent="0.25">
      <c r="B34" s="44" t="s">
        <v>158</v>
      </c>
    </row>
    <row r="35" spans="2:10" ht="26.25" x14ac:dyDescent="0.25">
      <c r="B35" s="111"/>
      <c r="C35" s="112" t="s">
        <v>163</v>
      </c>
      <c r="D35" s="38" t="s">
        <v>159</v>
      </c>
      <c r="E35" s="38" t="s">
        <v>162</v>
      </c>
      <c r="F35" s="38" t="s">
        <v>27</v>
      </c>
      <c r="G35" s="38" t="s">
        <v>160</v>
      </c>
      <c r="H35" s="38" t="s">
        <v>161</v>
      </c>
      <c r="I35" s="35"/>
    </row>
    <row r="36" spans="2:10" x14ac:dyDescent="0.25">
      <c r="B36" s="32" t="s">
        <v>64</v>
      </c>
      <c r="C36" s="113" t="e">
        <f>Calc!V24</f>
        <v>#N/A</v>
      </c>
      <c r="D36" s="113" t="e">
        <f>-SUM(Calc!X5:AB5)</f>
        <v>#N/A</v>
      </c>
      <c r="E36" s="114" t="e">
        <f>SUM(C36:D36)</f>
        <v>#N/A</v>
      </c>
      <c r="F36" s="113" t="e">
        <f>-Calc!AC24</f>
        <v>#N/A</v>
      </c>
      <c r="G36" s="113">
        <f>-Calc!AD24</f>
        <v>0</v>
      </c>
      <c r="H36" s="114" t="e">
        <f>SUM(E36:G36)</f>
        <v>#N/A</v>
      </c>
      <c r="I36" s="115" t="s">
        <v>165</v>
      </c>
    </row>
    <row r="37" spans="2:10" x14ac:dyDescent="0.25">
      <c r="B37" s="32" t="s">
        <v>65</v>
      </c>
      <c r="C37" s="113" t="e">
        <f>Calc!V25</f>
        <v>#N/A</v>
      </c>
      <c r="D37" s="113" t="e">
        <f>-SUM(Calc!X6:AB6)</f>
        <v>#N/A</v>
      </c>
      <c r="E37" s="114" t="e">
        <f t="shared" ref="E37:E48" si="0">SUM(C37:D37)</f>
        <v>#N/A</v>
      </c>
      <c r="F37" s="113" t="e">
        <f>-Calc!AC25</f>
        <v>#N/A</v>
      </c>
      <c r="G37" s="113">
        <f>-Calc!AD25</f>
        <v>0</v>
      </c>
      <c r="H37" s="114" t="e">
        <f>SUM(E37:G37)</f>
        <v>#N/A</v>
      </c>
      <c r="I37" s="113"/>
    </row>
    <row r="38" spans="2:10" x14ac:dyDescent="0.25">
      <c r="B38" s="32" t="s">
        <v>66</v>
      </c>
      <c r="C38" s="113" t="e">
        <f>Calc!V26</f>
        <v>#N/A</v>
      </c>
      <c r="D38" s="113" t="e">
        <f>-SUM(Calc!X7:AB7)</f>
        <v>#N/A</v>
      </c>
      <c r="E38" s="114" t="e">
        <f t="shared" si="0"/>
        <v>#N/A</v>
      </c>
      <c r="F38" s="113" t="e">
        <f>-Calc!AC26</f>
        <v>#N/A</v>
      </c>
      <c r="G38" s="113">
        <f>-Calc!AD26</f>
        <v>0</v>
      </c>
      <c r="H38" s="114" t="e">
        <f t="shared" ref="H38:H48" si="1">SUM(E38:G38)</f>
        <v>#N/A</v>
      </c>
      <c r="I38" s="113"/>
    </row>
    <row r="39" spans="2:10" x14ac:dyDescent="0.25">
      <c r="B39" s="32" t="s">
        <v>67</v>
      </c>
      <c r="C39" s="113" t="e">
        <f>Calc!V27</f>
        <v>#N/A</v>
      </c>
      <c r="D39" s="113" t="e">
        <f>-SUM(Calc!X8:AB8)</f>
        <v>#N/A</v>
      </c>
      <c r="E39" s="114" t="e">
        <f t="shared" si="0"/>
        <v>#N/A</v>
      </c>
      <c r="F39" s="113" t="e">
        <f>-Calc!AC27</f>
        <v>#N/A</v>
      </c>
      <c r="G39" s="113">
        <f>-Calc!AD27</f>
        <v>0</v>
      </c>
      <c r="H39" s="114" t="e">
        <f t="shared" si="1"/>
        <v>#N/A</v>
      </c>
      <c r="I39" s="113"/>
    </row>
    <row r="40" spans="2:10" x14ac:dyDescent="0.25">
      <c r="B40" s="32" t="s">
        <v>68</v>
      </c>
      <c r="C40" s="113" t="e">
        <f>Calc!V28</f>
        <v>#N/A</v>
      </c>
      <c r="D40" s="113" t="e">
        <f>-SUM(Calc!X9:AB9)</f>
        <v>#N/A</v>
      </c>
      <c r="E40" s="114" t="e">
        <f t="shared" si="0"/>
        <v>#N/A</v>
      </c>
      <c r="F40" s="113" t="e">
        <f>-Calc!AC28</f>
        <v>#N/A</v>
      </c>
      <c r="G40" s="113" t="e">
        <f>-Calc!AD28</f>
        <v>#N/A</v>
      </c>
      <c r="H40" s="114" t="e">
        <f t="shared" si="1"/>
        <v>#N/A</v>
      </c>
      <c r="I40" s="113"/>
    </row>
    <row r="41" spans="2:10" x14ac:dyDescent="0.25">
      <c r="B41" s="32" t="s">
        <v>69</v>
      </c>
      <c r="C41" s="113" t="e">
        <f>Calc!V29</f>
        <v>#N/A</v>
      </c>
      <c r="D41" s="113" t="e">
        <f>-SUM(Calc!X10:AB10)</f>
        <v>#N/A</v>
      </c>
      <c r="E41" s="114" t="e">
        <f t="shared" si="0"/>
        <v>#N/A</v>
      </c>
      <c r="F41" s="113" t="e">
        <f>-Calc!AC29</f>
        <v>#N/A</v>
      </c>
      <c r="G41" s="113">
        <f>-Calc!AD29</f>
        <v>0</v>
      </c>
      <c r="H41" s="114" t="e">
        <f t="shared" si="1"/>
        <v>#N/A</v>
      </c>
      <c r="I41" s="113"/>
    </row>
    <row r="42" spans="2:10" x14ac:dyDescent="0.25">
      <c r="B42" s="32" t="s">
        <v>70</v>
      </c>
      <c r="C42" s="113" t="e">
        <f>Calc!V30</f>
        <v>#N/A</v>
      </c>
      <c r="D42" s="113" t="e">
        <f>-SUM(Calc!X11:AB11)</f>
        <v>#N/A</v>
      </c>
      <c r="E42" s="114" t="e">
        <f t="shared" si="0"/>
        <v>#N/A</v>
      </c>
      <c r="F42" s="113" t="e">
        <f>-Calc!AC30</f>
        <v>#N/A</v>
      </c>
      <c r="G42" s="113" t="e">
        <f>-Calc!AD30</f>
        <v>#N/A</v>
      </c>
      <c r="H42" s="114" t="e">
        <f t="shared" si="1"/>
        <v>#N/A</v>
      </c>
      <c r="I42" s="113"/>
      <c r="J42" s="124" t="s">
        <v>164</v>
      </c>
    </row>
    <row r="43" spans="2:10" x14ac:dyDescent="0.25">
      <c r="B43" s="32" t="s">
        <v>71</v>
      </c>
      <c r="C43" s="113" t="e">
        <f>Calc!V31</f>
        <v>#N/A</v>
      </c>
      <c r="D43" s="113" t="e">
        <f>-SUM(Calc!X12:AB12)</f>
        <v>#N/A</v>
      </c>
      <c r="E43" s="114" t="e">
        <f t="shared" si="0"/>
        <v>#N/A</v>
      </c>
      <c r="F43" s="113" t="e">
        <f>-Calc!AC31</f>
        <v>#N/A</v>
      </c>
      <c r="G43" s="113">
        <f>-Calc!AD31</f>
        <v>0</v>
      </c>
      <c r="H43" s="114" t="e">
        <f t="shared" si="1"/>
        <v>#N/A</v>
      </c>
      <c r="I43" s="113"/>
      <c r="J43" s="125" t="e">
        <f>AVERAGE(H37:H48)</f>
        <v>#N/A</v>
      </c>
    </row>
    <row r="44" spans="2:10" x14ac:dyDescent="0.25">
      <c r="B44" s="32" t="s">
        <v>6</v>
      </c>
      <c r="C44" s="113" t="e">
        <f>Calc!V32</f>
        <v>#N/A</v>
      </c>
      <c r="D44" s="113" t="e">
        <f>-SUM(Calc!X13:AB13)</f>
        <v>#N/A</v>
      </c>
      <c r="E44" s="114" t="e">
        <f t="shared" si="0"/>
        <v>#N/A</v>
      </c>
      <c r="F44" s="113" t="e">
        <f>-Calc!AC32</f>
        <v>#N/A</v>
      </c>
      <c r="G44" s="113" t="e">
        <f>-Calc!AD32</f>
        <v>#N/A</v>
      </c>
      <c r="H44" s="114" t="e">
        <f t="shared" si="1"/>
        <v>#N/A</v>
      </c>
      <c r="I44" s="113"/>
    </row>
    <row r="45" spans="2:10" x14ac:dyDescent="0.25">
      <c r="B45" s="32" t="s">
        <v>7</v>
      </c>
      <c r="C45" s="113" t="e">
        <f>Calc!V33</f>
        <v>#N/A</v>
      </c>
      <c r="D45" s="113" t="e">
        <f>-SUM(Calc!X14:AB14)</f>
        <v>#N/A</v>
      </c>
      <c r="E45" s="114" t="e">
        <f t="shared" si="0"/>
        <v>#N/A</v>
      </c>
      <c r="F45" s="113" t="e">
        <f>-Calc!AC33</f>
        <v>#N/A</v>
      </c>
      <c r="G45" s="113">
        <f>-Calc!AD33</f>
        <v>0</v>
      </c>
      <c r="H45" s="114" t="e">
        <f t="shared" si="1"/>
        <v>#N/A</v>
      </c>
      <c r="I45" s="113"/>
    </row>
    <row r="46" spans="2:10" x14ac:dyDescent="0.25">
      <c r="B46" s="32" t="s">
        <v>8</v>
      </c>
      <c r="C46" s="113" t="e">
        <f>Calc!V34</f>
        <v>#N/A</v>
      </c>
      <c r="D46" s="113" t="e">
        <f>-SUM(Calc!X15:AB15)</f>
        <v>#N/A</v>
      </c>
      <c r="E46" s="114" t="e">
        <f t="shared" si="0"/>
        <v>#N/A</v>
      </c>
      <c r="F46" s="113" t="e">
        <f>-Calc!AC34</f>
        <v>#N/A</v>
      </c>
      <c r="G46" s="113">
        <f>-Calc!AD34</f>
        <v>0</v>
      </c>
      <c r="H46" s="114" t="e">
        <f t="shared" si="1"/>
        <v>#N/A</v>
      </c>
      <c r="I46" s="113"/>
    </row>
    <row r="47" spans="2:10" x14ac:dyDescent="0.25">
      <c r="B47" s="32" t="s">
        <v>9</v>
      </c>
      <c r="C47" s="113" t="e">
        <f>Calc!V35</f>
        <v>#N/A</v>
      </c>
      <c r="D47" s="113" t="e">
        <f>-SUM(Calc!X16:AB16)</f>
        <v>#N/A</v>
      </c>
      <c r="E47" s="114" t="e">
        <f t="shared" si="0"/>
        <v>#N/A</v>
      </c>
      <c r="F47" s="113">
        <f>-Calc!AC35</f>
        <v>0</v>
      </c>
      <c r="G47" s="113" t="e">
        <f>-Calc!AD35</f>
        <v>#N/A</v>
      </c>
      <c r="H47" s="114" t="e">
        <f t="shared" si="1"/>
        <v>#N/A</v>
      </c>
      <c r="I47" s="113"/>
    </row>
    <row r="48" spans="2:10" x14ac:dyDescent="0.25">
      <c r="B48" s="32" t="s">
        <v>64</v>
      </c>
      <c r="C48" s="113" t="e">
        <f>Calc!V36</f>
        <v>#N/A</v>
      </c>
      <c r="D48" s="113" t="e">
        <f>-SUM(Calc!X17:AB17)</f>
        <v>#N/A</v>
      </c>
      <c r="E48" s="114" t="e">
        <f t="shared" si="0"/>
        <v>#N/A</v>
      </c>
      <c r="F48" s="113">
        <f>-Calc!AC36</f>
        <v>0</v>
      </c>
      <c r="G48" s="113" t="e">
        <f>-Calc!AD36</f>
        <v>#N/A</v>
      </c>
      <c r="H48" s="114" t="e">
        <f t="shared" si="1"/>
        <v>#N/A</v>
      </c>
      <c r="I48" s="113"/>
    </row>
    <row r="49" spans="2:9" x14ac:dyDescent="0.25">
      <c r="B49" s="32"/>
      <c r="C49" s="116" t="e">
        <f>SUM(C36:C48)</f>
        <v>#N/A</v>
      </c>
      <c r="D49" s="116" t="e">
        <f>SUM(D36:D48)</f>
        <v>#N/A</v>
      </c>
      <c r="E49" s="117" t="e">
        <f>SUM(E36:E48)</f>
        <v>#N/A</v>
      </c>
      <c r="F49" s="116" t="e">
        <f t="shared" ref="F49:H49" si="2">SUM(F36:F48)</f>
        <v>#N/A</v>
      </c>
      <c r="G49" s="116" t="e">
        <f t="shared" si="2"/>
        <v>#N/A</v>
      </c>
      <c r="H49" s="117" t="e">
        <f t="shared" si="2"/>
        <v>#N/A</v>
      </c>
      <c r="I49" s="118"/>
    </row>
  </sheetData>
  <sheetProtection algorithmName="SHA-512" hashValue="BxlM+/lmgeeJHSZyY7Cb+GN0/VT8nAJ6w+ayEjnOoY0nCQ8toXxTnbS5ok6n+B31WGbWeKU6i4fPiPyhgqP4ZQ==" saltValue="lkR3p6NAYiiA3+dNWg0Hsw==" spinCount="100000" sheet="1" objects="1" scenarios="1" selectLockedCells="1"/>
  <mergeCells count="6">
    <mergeCell ref="B28:D28"/>
    <mergeCell ref="A18:N19"/>
    <mergeCell ref="B23:D23"/>
    <mergeCell ref="B24:D24"/>
    <mergeCell ref="B25:D25"/>
    <mergeCell ref="B26:D26"/>
  </mergeCells>
  <conditionalFormatting sqref="E24">
    <cfRule type="expression" dxfId="8" priority="10">
      <formula>$E$23="EA"</formula>
    </cfRule>
  </conditionalFormatting>
  <conditionalFormatting sqref="F24">
    <cfRule type="expression" dxfId="7" priority="9">
      <formula>$E$23="EA"</formula>
    </cfRule>
  </conditionalFormatting>
  <conditionalFormatting sqref="H25:M27">
    <cfRule type="expression" dxfId="6" priority="8">
      <formula>$B$25="Modified"</formula>
    </cfRule>
  </conditionalFormatting>
  <conditionalFormatting sqref="H26:M27">
    <cfRule type="expression" dxfId="5" priority="7">
      <formula>$B$25="Modified"</formula>
    </cfRule>
  </conditionalFormatting>
  <conditionalFormatting sqref="H27:L27">
    <cfRule type="expression" dxfId="4" priority="6">
      <formula>$B$25="Modified"</formula>
    </cfRule>
  </conditionalFormatting>
  <conditionalFormatting sqref="H22:M24">
    <cfRule type="expression" dxfId="3" priority="5">
      <formula>$B$25="Standard"</formula>
    </cfRule>
  </conditionalFormatting>
  <conditionalFormatting sqref="H23:M24">
    <cfRule type="expression" dxfId="2" priority="4">
      <formula>$B$25="Standard"</formula>
    </cfRule>
  </conditionalFormatting>
  <conditionalFormatting sqref="F25">
    <cfRule type="expression" dxfId="1" priority="2">
      <formula>$E$23="EA"</formula>
    </cfRule>
  </conditionalFormatting>
  <conditionalFormatting sqref="F26">
    <cfRule type="expression" dxfId="0" priority="1">
      <formula>$E$23="EA"</formula>
    </cfRule>
  </conditionalFormatting>
  <dataValidations count="3">
    <dataValidation type="list" allowBlank="1" showInputMessage="1" showErrorMessage="1" sqref="B25">
      <formula1>"Standard, Modified"</formula1>
    </dataValidation>
    <dataValidation type="list" allowBlank="1" showInputMessage="1" showErrorMessage="1" sqref="F24">
      <formula1>"L1,L2"</formula1>
    </dataValidation>
    <dataValidation type="list" allowBlank="1" showInputMessage="1" showErrorMessage="1" sqref="B28:D28">
      <formula1>"Yes,No"</formula1>
    </dataValidation>
  </dataValidations>
  <pageMargins left="0.70866141732283472" right="0.70866141732283472" top="0.74803149606299213" bottom="0.74803149606299213" header="0.31496062992125984" footer="0.31496062992125984"/>
  <pageSetup scale="6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Schedules!$A$1:$A$16</xm:f>
          </x14:formula1>
          <xm:sqref>B23:D23</xm:sqref>
        </x14:dataValidation>
        <x14:dataValidation type="list" allowBlank="1" showInputMessage="1" showErrorMessage="1">
          <x14:formula1>
            <xm:f>Rates!$B$4:$H$4</xm:f>
          </x14:formula1>
          <xm:sqref>B24:D24</xm:sqref>
        </x14:dataValidation>
        <x14:dataValidation type="list" allowBlank="1" showInputMessage="1" showErrorMessage="1">
          <x14:formula1>
            <xm:f>Rates!$E$13:$E$17</xm:f>
          </x14:formula1>
          <xm:sqref>B26:D26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56"/>
  <sheetViews>
    <sheetView workbookViewId="0">
      <selection activeCell="U6" sqref="U6"/>
    </sheetView>
  </sheetViews>
  <sheetFormatPr defaultColWidth="8.85546875" defaultRowHeight="15" x14ac:dyDescent="0.25"/>
  <cols>
    <col min="1" max="1" width="10.140625" style="29" customWidth="1"/>
    <col min="2" max="6" width="8.85546875" style="29" hidden="1" customWidth="1"/>
    <col min="7" max="7" width="8.85546875" style="29" customWidth="1"/>
    <col min="8" max="8" width="2.5703125" style="29" customWidth="1"/>
    <col min="9" max="13" width="8.85546875" style="29" hidden="1" customWidth="1"/>
    <col min="14" max="14" width="8.85546875" style="29" customWidth="1"/>
    <col min="15" max="15" width="1.85546875" style="29" customWidth="1"/>
    <col min="16" max="16" width="8.85546875" style="29"/>
    <col min="17" max="17" width="3" style="29" customWidth="1"/>
    <col min="18" max="19" width="8.7109375" style="29" customWidth="1"/>
    <col min="20" max="20" width="10" style="29" bestFit="1" customWidth="1"/>
    <col min="21" max="21" width="9" style="39" bestFit="1" customWidth="1"/>
    <col min="22" max="22" width="10.28515625" style="29" bestFit="1" customWidth="1"/>
    <col min="23" max="23" width="10.28515625" style="29" customWidth="1"/>
    <col min="24" max="25" width="9" style="29" bestFit="1" customWidth="1"/>
    <col min="26" max="26" width="7.5703125" style="29" bestFit="1" customWidth="1"/>
    <col min="27" max="27" width="9" style="29" bestFit="1" customWidth="1"/>
    <col min="28" max="28" width="7.5703125" style="29" bestFit="1" customWidth="1"/>
    <col min="29" max="30" width="10.42578125" style="29" customWidth="1"/>
    <col min="31" max="31" width="10.28515625" style="29" customWidth="1"/>
    <col min="32" max="32" width="10" style="29" bestFit="1" customWidth="1"/>
    <col min="33" max="33" width="10" style="29" customWidth="1"/>
    <col min="34" max="34" width="3.7109375" style="29" customWidth="1"/>
    <col min="35" max="35" width="9" style="29" bestFit="1" customWidth="1"/>
    <col min="36" max="36" width="10" style="40" bestFit="1" customWidth="1"/>
    <col min="37" max="37" width="10.140625" style="40" bestFit="1" customWidth="1"/>
    <col min="38" max="38" width="10.28515625" style="40" bestFit="1" customWidth="1"/>
    <col min="39" max="39" width="10.28515625" style="40" customWidth="1"/>
    <col min="40" max="42" width="9.140625" style="40" bestFit="1"/>
    <col min="43" max="44" width="8.85546875" style="40"/>
    <col min="45" max="45" width="10.85546875" style="40" customWidth="1"/>
    <col min="46" max="46" width="10" style="40" bestFit="1" customWidth="1"/>
    <col min="47" max="47" width="10" style="40" customWidth="1"/>
    <col min="48" max="49" width="8.85546875" style="29"/>
    <col min="50" max="50" width="10.28515625" style="29" customWidth="1"/>
    <col min="51" max="16384" width="8.85546875" style="29"/>
  </cols>
  <sheetData>
    <row r="2" spans="1:33" ht="15.75" thickBot="1" x14ac:dyDescent="0.3">
      <c r="B2" s="29" t="s">
        <v>36</v>
      </c>
    </row>
    <row r="3" spans="1:33" ht="15.75" x14ac:dyDescent="0.25">
      <c r="B3" s="34" t="e">
        <f>IF('Summer Savings'!$B$25="Standard",VLOOKUP('Summer Savings'!$B$23,Schedules!$A$2:$F$16,2,FALSE),'Summer Savings'!H27)</f>
        <v>#N/A</v>
      </c>
      <c r="C3" s="34" t="e">
        <f>IF('Summer Savings'!$B$25="Standard",VLOOKUP('Summer Savings'!$B$23,Schedules!$A$2:$F$16,3,FALSE),'Summer Savings'!I27)</f>
        <v>#N/A</v>
      </c>
      <c r="D3" s="34" t="e">
        <f>IF('Summer Savings'!$B$25="Standard",VLOOKUP('Summer Savings'!$B$23,Schedules!$A$2:$F$16,4,FALSE),'Summer Savings'!J27)</f>
        <v>#N/A</v>
      </c>
      <c r="E3" s="34" t="e">
        <f>IF('Summer Savings'!$B$25="Standard",VLOOKUP('Summer Savings'!$B$23,Schedules!$A$2:$F$16,5,FALSE),'Summer Savings'!K27)</f>
        <v>#N/A</v>
      </c>
      <c r="F3" s="34" t="e">
        <f>IF('Summer Savings'!$B$25="Standard",VLOOKUP('Summer Savings'!$B$23,Schedules!$A$2:$F$16,6,FALSE),'Summer Savings'!L27)</f>
        <v>#N/A</v>
      </c>
      <c r="G3" s="31" t="s">
        <v>73</v>
      </c>
      <c r="H3" s="31"/>
      <c r="I3" s="143" t="s">
        <v>72</v>
      </c>
      <c r="J3" s="143"/>
      <c r="K3" s="143"/>
      <c r="L3" s="143"/>
      <c r="M3" s="143"/>
      <c r="N3" s="143"/>
      <c r="O3" s="31"/>
      <c r="P3" s="31" t="s">
        <v>79</v>
      </c>
      <c r="Q3" s="31"/>
      <c r="R3" s="41"/>
      <c r="S3" s="42"/>
      <c r="T3" s="139" t="s">
        <v>37</v>
      </c>
      <c r="U3" s="139"/>
      <c r="V3" s="139"/>
      <c r="W3" s="139"/>
      <c r="X3" s="139"/>
      <c r="Y3" s="139"/>
      <c r="Z3" s="139"/>
      <c r="AA3" s="139"/>
      <c r="AB3" s="139"/>
      <c r="AC3" s="139"/>
      <c r="AD3" s="139"/>
      <c r="AE3" s="139"/>
      <c r="AF3" s="140"/>
      <c r="AG3" s="43"/>
    </row>
    <row r="4" spans="1:33" ht="45" x14ac:dyDescent="0.25">
      <c r="B4" s="29" t="s">
        <v>31</v>
      </c>
      <c r="C4" s="29" t="s">
        <v>32</v>
      </c>
      <c r="D4" s="29" t="s">
        <v>33</v>
      </c>
      <c r="E4" s="29" t="s">
        <v>34</v>
      </c>
      <c r="F4" s="29" t="s">
        <v>35</v>
      </c>
      <c r="G4" s="44" t="s">
        <v>23</v>
      </c>
      <c r="I4" s="29" t="s">
        <v>31</v>
      </c>
      <c r="J4" s="29" t="s">
        <v>32</v>
      </c>
      <c r="K4" s="29" t="s">
        <v>33</v>
      </c>
      <c r="L4" s="29" t="s">
        <v>34</v>
      </c>
      <c r="M4" s="29" t="s">
        <v>35</v>
      </c>
      <c r="N4" s="44" t="s">
        <v>23</v>
      </c>
      <c r="P4" s="29" t="s">
        <v>80</v>
      </c>
      <c r="R4" s="45" t="s">
        <v>24</v>
      </c>
      <c r="S4" s="46" t="s">
        <v>30</v>
      </c>
      <c r="T4" s="47" t="s">
        <v>11</v>
      </c>
      <c r="U4" s="47" t="s">
        <v>12</v>
      </c>
      <c r="V4" s="47" t="s">
        <v>13</v>
      </c>
      <c r="W4" s="48" t="s">
        <v>25</v>
      </c>
      <c r="X4" s="47" t="s">
        <v>14</v>
      </c>
      <c r="Y4" s="47" t="s">
        <v>15</v>
      </c>
      <c r="Z4" s="47" t="s">
        <v>16</v>
      </c>
      <c r="AA4" s="47" t="s">
        <v>17</v>
      </c>
      <c r="AB4" s="47" t="s">
        <v>20</v>
      </c>
      <c r="AC4" s="47"/>
      <c r="AD4" s="47"/>
      <c r="AE4" s="49" t="s">
        <v>18</v>
      </c>
      <c r="AF4" s="50" t="s">
        <v>19</v>
      </c>
      <c r="AG4" s="48" t="s">
        <v>25</v>
      </c>
    </row>
    <row r="5" spans="1:33" x14ac:dyDescent="0.25">
      <c r="A5" s="29" t="s">
        <v>64</v>
      </c>
      <c r="B5" s="29">
        <f>COUNTIFS(Calenders!$A$3:$A$3000,'Summer Savings'!$B$23,Calenders!$D$3:$D$3000,"&gt;="&amp;0,Calenders!$B$3:$B$3000,$A5)</f>
        <v>0</v>
      </c>
      <c r="C5" s="29">
        <f>COUNTIFS(Calenders!$A$3:$A$3000,'Summer Savings'!$B$23,Calenders!$E$3:$E$3000,"&gt;="&amp;0,Calenders!$B$3:$B$3000,$A5)</f>
        <v>0</v>
      </c>
      <c r="D5" s="29">
        <f>COUNTIFS(Calenders!$A$3:$A$3000,'Summer Savings'!$B$23,Calenders!$F$3:$F$3000,"&gt;="&amp;0,Calenders!$B$3:$B$3000,$A5)</f>
        <v>0</v>
      </c>
      <c r="E5" s="29">
        <f>COUNTIFS(Calenders!$A$3:$A$3000,'Summer Savings'!$B$23,Calenders!$G$3:$G$3000,"&gt;="&amp;0,Calenders!$B$3:$B$3000,$A5)</f>
        <v>0</v>
      </c>
      <c r="F5" s="29">
        <f>COUNTIFS(Calenders!$A$3:$A$3000,'Summer Savings'!$B$23,Calenders!$H$3:$H$3000,"&gt;="&amp;0,Calenders!$B$3:$B$3000,$A5)</f>
        <v>0</v>
      </c>
      <c r="G5" s="44">
        <f>SUM(B5:F5)</f>
        <v>0</v>
      </c>
      <c r="I5" s="29">
        <f>COUNTIFS(Calenders!$A$3:$A$3000,'Summer Savings'!$B$23,Calenders!$J$3:$J$3000,"&gt;="&amp;0,Calenders!$B$3:$B$3000,$A5)</f>
        <v>0</v>
      </c>
      <c r="J5" s="29">
        <f>COUNTIFS(Calenders!$A$3:$A$3000,'Summer Savings'!$B$23,Calenders!$K$3:$K$3000,"&gt;="&amp;0,Calenders!$B$3:$B$3000,$A5)</f>
        <v>0</v>
      </c>
      <c r="K5" s="29">
        <f>COUNTIFS(Calenders!$A$3:$A$3000,'Summer Savings'!$B$23,Calenders!$L$3:$L$3000,"&gt;="&amp;0,Calenders!$B$3:$B$3000,$A5)</f>
        <v>0</v>
      </c>
      <c r="L5" s="29">
        <f>COUNTIFS(Calenders!$A$3:$A$3000,'Summer Savings'!$B$23,Calenders!$M$3:$M$3000,"&gt;="&amp;0,Calenders!$B$3:$B$3000,$A5)</f>
        <v>0</v>
      </c>
      <c r="M5" s="29">
        <f>COUNTIFS(Calenders!$A$3:$A$3000,'Summer Savings'!$B$23,Calenders!$N$3:$N$3000,"&gt;="&amp;0,Calenders!$B$3:$B$3000,$A5)</f>
        <v>0</v>
      </c>
      <c r="N5" s="44">
        <f>SUM(I5:M5)</f>
        <v>0</v>
      </c>
      <c r="P5" s="29">
        <f>IF('Summer Savings'!$B$23="EA - Kindergarten",3.5,0)</f>
        <v>0</v>
      </c>
      <c r="R5" s="51" t="e">
        <f>((B5+I5)*$B$3)+((C5+J5)*$C$3)+((D5+K5)*$D$3)+((E5+L5)*$E$3)+((F5+M5)*$F$3)+P5</f>
        <v>#N/A</v>
      </c>
      <c r="S5" s="52" t="e">
        <f>'Summer Savings'!$B$30</f>
        <v>#N/A</v>
      </c>
      <c r="T5" s="47" t="e">
        <f>ROUND(R5*S5,2)</f>
        <v>#N/A</v>
      </c>
      <c r="U5" s="47" t="e">
        <f>ROUND(T5*Rates!$C$2,2)</f>
        <v>#N/A</v>
      </c>
      <c r="V5" s="53" t="e">
        <f t="shared" ref="V5:V17" si="0">T5+U5</f>
        <v>#N/A</v>
      </c>
      <c r="W5" s="54" t="e">
        <f>V5</f>
        <v>#N/A</v>
      </c>
      <c r="X5" s="47" t="e">
        <f>ROUND(V5*Deductions!$F$12,2)</f>
        <v>#N/A</v>
      </c>
      <c r="Y5" s="47" t="e">
        <f>ROUND(V5*Deductions!$C$39,2)</f>
        <v>#N/A</v>
      </c>
      <c r="Z5" s="47" t="e">
        <f>ROUND(V5*Deductions!$C$43,2)</f>
        <v>#N/A</v>
      </c>
      <c r="AA5" s="47" t="e">
        <f>ROUND(V5*Deductions!$C$49,2)</f>
        <v>#N/A</v>
      </c>
      <c r="AB5" s="47" t="e">
        <f>ROUND(V5*Deductions!$B$52,2)</f>
        <v>#N/A</v>
      </c>
      <c r="AC5" s="47"/>
      <c r="AD5" s="47"/>
      <c r="AE5" s="47" t="e">
        <f t="shared" ref="AE5" si="1">SUM(X5:AB5)</f>
        <v>#N/A</v>
      </c>
      <c r="AF5" s="55" t="e">
        <f t="shared" ref="AF5" si="2">V5-AE5</f>
        <v>#N/A</v>
      </c>
      <c r="AG5" s="54" t="e">
        <f>AF5</f>
        <v>#N/A</v>
      </c>
    </row>
    <row r="6" spans="1:33" x14ac:dyDescent="0.25">
      <c r="A6" s="29" t="s">
        <v>65</v>
      </c>
      <c r="B6" s="29">
        <f>COUNTIFS(Calenders!$A$3:$A$3000,'Summer Savings'!$B$23,Calenders!$D$3:$D$3000,"&gt;="&amp;0,Calenders!$B$3:$B$3000,A6)</f>
        <v>0</v>
      </c>
      <c r="C6" s="29">
        <f>COUNTIFS(Calenders!$A$3:$A$3000,'Summer Savings'!$B$23,Calenders!$E$3:$E$3000,"&gt;="&amp;0,Calenders!$B$3:$B$3000,$A6)</f>
        <v>0</v>
      </c>
      <c r="D6" s="29">
        <f>COUNTIFS(Calenders!$A$3:$A$3000,'Summer Savings'!$B$23,Calenders!$F$3:$F$3000,"&gt;="&amp;0,Calenders!$B$3:$B$3000,$A6)</f>
        <v>0</v>
      </c>
      <c r="E6" s="29">
        <f>COUNTIFS(Calenders!$A$3:$A$3000,'Summer Savings'!$B$23,Calenders!$G$3:$G$3000,"&gt;="&amp;0,Calenders!$B$3:$B$3000,$A6)</f>
        <v>0</v>
      </c>
      <c r="F6" s="29">
        <f>COUNTIFS(Calenders!$A$3:$A$3000,'Summer Savings'!$B$23,Calenders!$H$3:$H$3000,"&gt;="&amp;0,Calenders!$B$3:$B$3000,$A6)</f>
        <v>0</v>
      </c>
      <c r="G6" s="44">
        <f t="shared" ref="G6:G17" si="3">SUM(B6:F6)</f>
        <v>0</v>
      </c>
      <c r="I6" s="29">
        <f>COUNTIFS(Calenders!$A$3:$A$3000,'Summer Savings'!$B$23,Calenders!$J$3:$J$3000,"&gt;="&amp;0,Calenders!$B$3:$B$3000,$A6)</f>
        <v>0</v>
      </c>
      <c r="J6" s="29">
        <f>COUNTIFS(Calenders!$A$3:$A$3000,'Summer Savings'!$B$23,Calenders!$K$3:$K$3000,"&gt;="&amp;0,Calenders!$B$3:$B$3000,$A6)</f>
        <v>0</v>
      </c>
      <c r="K6" s="29">
        <f>COUNTIFS(Calenders!$A$3:$A$3000,'Summer Savings'!$B$23,Calenders!$L$3:$L$3000,"&gt;="&amp;0,Calenders!$B$3:$B$3000,$A6)</f>
        <v>0</v>
      </c>
      <c r="L6" s="29">
        <f>COUNTIFS(Calenders!$A$3:$A$3000,'Summer Savings'!$B$23,Calenders!$M$3:$M$3000,"&gt;="&amp;0,Calenders!$B$3:$B$3000,$A6)</f>
        <v>0</v>
      </c>
      <c r="M6" s="29">
        <f>COUNTIFS(Calenders!$A$3:$A$3000,'Summer Savings'!$B$23,Calenders!$N$3:$N$3000,"&gt;="&amp;0,Calenders!$B$3:$B$3000,$A6)</f>
        <v>0</v>
      </c>
      <c r="N6" s="44">
        <f t="shared" ref="N6:N17" si="4">SUM(I6:M6)</f>
        <v>0</v>
      </c>
      <c r="R6" s="51" t="e">
        <f t="shared" ref="R6:R17" si="5">((B6+I6)*$B$3)+((C6+J6)*$C$3)+((D6+K6)*$D$3)+((E6+L6)*$E$3)+((F6+M6)*$F$3)+P6</f>
        <v>#N/A</v>
      </c>
      <c r="S6" s="52" t="e">
        <f>'Summer Savings'!$B$30</f>
        <v>#N/A</v>
      </c>
      <c r="T6" s="47" t="e">
        <f t="shared" ref="T6:T17" si="6">ROUND(R6*S6,2)</f>
        <v>#N/A</v>
      </c>
      <c r="U6" s="47" t="e">
        <f>ROUND(T6*Rates!$C$2,2)</f>
        <v>#N/A</v>
      </c>
      <c r="V6" s="53" t="e">
        <f t="shared" si="0"/>
        <v>#N/A</v>
      </c>
      <c r="W6" s="54" t="e">
        <f t="shared" ref="W6:W17" si="7">W5+V6</f>
        <v>#N/A</v>
      </c>
      <c r="X6" s="47" t="e">
        <f>ROUND(V6*Deductions!$F$12,2)</f>
        <v>#N/A</v>
      </c>
      <c r="Y6" s="56" t="e">
        <f>ROUND(V6*Deductions!$C$39-Deductions!$E$39,2)</f>
        <v>#N/A</v>
      </c>
      <c r="Z6" s="47" t="e">
        <f>ROUND(V6*Deductions!$C$43,2)</f>
        <v>#N/A</v>
      </c>
      <c r="AA6" s="47" t="e">
        <f>ROUND(V6*Deductions!$C$49,2)</f>
        <v>#N/A</v>
      </c>
      <c r="AB6" s="47" t="e">
        <f>ROUND(V6*Deductions!$B$52,2)</f>
        <v>#N/A</v>
      </c>
      <c r="AC6" s="47"/>
      <c r="AD6" s="47"/>
      <c r="AE6" s="47" t="e">
        <f t="shared" ref="AE6:AE17" si="8">SUM(X6:AB6)</f>
        <v>#N/A</v>
      </c>
      <c r="AF6" s="55" t="e">
        <f t="shared" ref="AF6:AF17" si="9">V6-AE6</f>
        <v>#N/A</v>
      </c>
      <c r="AG6" s="54" t="e">
        <f t="shared" ref="AG6:AG17" si="10">AG5+AF6</f>
        <v>#N/A</v>
      </c>
    </row>
    <row r="7" spans="1:33" x14ac:dyDescent="0.25">
      <c r="A7" s="29" t="s">
        <v>66</v>
      </c>
      <c r="B7" s="29">
        <f>COUNTIFS(Calenders!$A$3:$A$3000,'Summer Savings'!$B$23,Calenders!$D$3:$D$3000,"&gt;="&amp;0,Calenders!$B$3:$B$3000,A7)</f>
        <v>0</v>
      </c>
      <c r="C7" s="29">
        <f>COUNTIFS(Calenders!$A$3:$A$3000,'Summer Savings'!$B$23,Calenders!$E$3:$E$3000,"&gt;="&amp;0,Calenders!$B$3:$B$3000,$A7)</f>
        <v>0</v>
      </c>
      <c r="D7" s="29">
        <f>COUNTIFS(Calenders!$A$3:$A$3000,'Summer Savings'!$B$23,Calenders!$F$3:$F$3000,"&gt;="&amp;0,Calenders!$B$3:$B$3000,$A7)</f>
        <v>0</v>
      </c>
      <c r="E7" s="29">
        <f>COUNTIFS(Calenders!$A$3:$A$3000,'Summer Savings'!$B$23,Calenders!$G$3:$G$3000,"&gt;="&amp;0,Calenders!$B$3:$B$3000,$A7)</f>
        <v>0</v>
      </c>
      <c r="F7" s="29">
        <f>COUNTIFS(Calenders!$A$3:$A$3000,'Summer Savings'!$B$23,Calenders!$H$3:$H$3000,"&gt;="&amp;0,Calenders!$B$3:$B$3000,$A7)</f>
        <v>0</v>
      </c>
      <c r="G7" s="44">
        <f t="shared" si="3"/>
        <v>0</v>
      </c>
      <c r="I7" s="29">
        <f>COUNTIFS(Calenders!$A$3:$A$3000,'Summer Savings'!$B$23,Calenders!$J$3:$J$3000,"&gt;="&amp;0,Calenders!$B$3:$B$3000,$A7)</f>
        <v>0</v>
      </c>
      <c r="J7" s="29">
        <f>COUNTIFS(Calenders!$A$3:$A$3000,'Summer Savings'!$B$23,Calenders!$K$3:$K$3000,"&gt;="&amp;0,Calenders!$B$3:$B$3000,$A7)</f>
        <v>0</v>
      </c>
      <c r="K7" s="29">
        <f>COUNTIFS(Calenders!$A$3:$A$3000,'Summer Savings'!$B$23,Calenders!$L$3:$L$3000,"&gt;="&amp;0,Calenders!$B$3:$B$3000,$A7)</f>
        <v>0</v>
      </c>
      <c r="L7" s="29">
        <f>COUNTIFS(Calenders!$A$3:$A$3000,'Summer Savings'!$B$23,Calenders!$M$3:$M$3000,"&gt;="&amp;0,Calenders!$B$3:$B$3000,$A7)</f>
        <v>0</v>
      </c>
      <c r="M7" s="29">
        <f>COUNTIFS(Calenders!$A$3:$A$3000,'Summer Savings'!$B$23,Calenders!$N$3:$N$3000,"&gt;="&amp;0,Calenders!$B$3:$B$3000,$A7)</f>
        <v>0</v>
      </c>
      <c r="N7" s="44">
        <f t="shared" si="4"/>
        <v>0</v>
      </c>
      <c r="R7" s="51" t="e">
        <f t="shared" si="5"/>
        <v>#N/A</v>
      </c>
      <c r="S7" s="52" t="e">
        <f>'Summer Savings'!$B$30</f>
        <v>#N/A</v>
      </c>
      <c r="T7" s="47" t="e">
        <f t="shared" si="6"/>
        <v>#N/A</v>
      </c>
      <c r="U7" s="47" t="e">
        <f>ROUND(T7*Rates!$C$2,2)</f>
        <v>#N/A</v>
      </c>
      <c r="V7" s="53" t="e">
        <f t="shared" si="0"/>
        <v>#N/A</v>
      </c>
      <c r="W7" s="54" t="e">
        <f t="shared" si="7"/>
        <v>#N/A</v>
      </c>
      <c r="X7" s="47" t="e">
        <f>ROUND(V7*Deductions!$F$12,2)</f>
        <v>#N/A</v>
      </c>
      <c r="Y7" s="56" t="e">
        <f>ROUND(V7*Deductions!$C$39-Deductions!$E$39,2)</f>
        <v>#N/A</v>
      </c>
      <c r="Z7" s="47" t="e">
        <f>ROUND(V7*Deductions!$C$43,2)</f>
        <v>#N/A</v>
      </c>
      <c r="AA7" s="47" t="e">
        <f>ROUND(V7*Deductions!$C$49,2)</f>
        <v>#N/A</v>
      </c>
      <c r="AB7" s="47" t="e">
        <f>ROUND(V7*Deductions!$B$52,2)</f>
        <v>#N/A</v>
      </c>
      <c r="AC7" s="47"/>
      <c r="AD7" s="47"/>
      <c r="AE7" s="47" t="e">
        <f t="shared" si="8"/>
        <v>#N/A</v>
      </c>
      <c r="AF7" s="55" t="e">
        <f t="shared" si="9"/>
        <v>#N/A</v>
      </c>
      <c r="AG7" s="54" t="e">
        <f t="shared" si="10"/>
        <v>#N/A</v>
      </c>
    </row>
    <row r="8" spans="1:33" x14ac:dyDescent="0.25">
      <c r="A8" s="29" t="s">
        <v>67</v>
      </c>
      <c r="B8" s="29">
        <f>COUNTIFS(Calenders!$A$3:$A$3000,'Summer Savings'!$B$23,Calenders!$D$3:$D$3000,"&gt;="&amp;0,Calenders!$B$3:$B$3000,A8)</f>
        <v>0</v>
      </c>
      <c r="C8" s="29">
        <f>COUNTIFS(Calenders!$A$3:$A$3000,'Summer Savings'!$B$23,Calenders!$E$3:$E$3000,"&gt;="&amp;0,Calenders!$B$3:$B$3000,$A8)</f>
        <v>0</v>
      </c>
      <c r="D8" s="29">
        <f>COUNTIFS(Calenders!$A$3:$A$3000,'Summer Savings'!$B$23,Calenders!$F$3:$F$3000,"&gt;="&amp;0,Calenders!$B$3:$B$3000,$A8)</f>
        <v>0</v>
      </c>
      <c r="E8" s="29">
        <f>COUNTIFS(Calenders!$A$3:$A$3000,'Summer Savings'!$B$23,Calenders!$G$3:$G$3000,"&gt;="&amp;0,Calenders!$B$3:$B$3000,$A8)</f>
        <v>0</v>
      </c>
      <c r="F8" s="29">
        <f>COUNTIFS(Calenders!$A$3:$A$3000,'Summer Savings'!$B$23,Calenders!$H$3:$H$3000,"&gt;="&amp;0,Calenders!$B$3:$B$3000,$A8)</f>
        <v>0</v>
      </c>
      <c r="G8" s="44">
        <f t="shared" si="3"/>
        <v>0</v>
      </c>
      <c r="I8" s="29">
        <f>COUNTIFS(Calenders!$A$3:$A$3000,'Summer Savings'!$B$23,Calenders!$J$3:$J$3000,"&gt;="&amp;0,Calenders!$B$3:$B$3000,$A8)</f>
        <v>0</v>
      </c>
      <c r="J8" s="29">
        <f>COUNTIFS(Calenders!$A$3:$A$3000,'Summer Savings'!$B$23,Calenders!$K$3:$K$3000,"&gt;="&amp;0,Calenders!$B$3:$B$3000,$A8)</f>
        <v>0</v>
      </c>
      <c r="K8" s="29">
        <f>COUNTIFS(Calenders!$A$3:$A$3000,'Summer Savings'!$B$23,Calenders!$L$3:$L$3000,"&gt;="&amp;0,Calenders!$B$3:$B$3000,$A8)</f>
        <v>0</v>
      </c>
      <c r="L8" s="29">
        <f>COUNTIFS(Calenders!$A$3:$A$3000,'Summer Savings'!$B$23,Calenders!$M$3:$M$3000,"&gt;="&amp;0,Calenders!$B$3:$B$3000,$A8)</f>
        <v>0</v>
      </c>
      <c r="M8" s="29">
        <f>COUNTIFS(Calenders!$A$3:$A$3000,'Summer Savings'!$B$23,Calenders!$N$3:$N$3000,"&gt;="&amp;0,Calenders!$B$3:$B$3000,$A8)</f>
        <v>0</v>
      </c>
      <c r="N8" s="44">
        <f t="shared" si="4"/>
        <v>0</v>
      </c>
      <c r="R8" s="51" t="e">
        <f t="shared" si="5"/>
        <v>#N/A</v>
      </c>
      <c r="S8" s="52" t="e">
        <f>'Summer Savings'!$B$30</f>
        <v>#N/A</v>
      </c>
      <c r="T8" s="47" t="e">
        <f t="shared" si="6"/>
        <v>#N/A</v>
      </c>
      <c r="U8" s="47" t="e">
        <f>ROUND(T8*Rates!$C$2,2)</f>
        <v>#N/A</v>
      </c>
      <c r="V8" s="53" t="e">
        <f t="shared" si="0"/>
        <v>#N/A</v>
      </c>
      <c r="W8" s="54" t="e">
        <f t="shared" si="7"/>
        <v>#N/A</v>
      </c>
      <c r="X8" s="47" t="e">
        <f>ROUND(V8*Deductions!$F$12,2)</f>
        <v>#N/A</v>
      </c>
      <c r="Y8" s="56" t="e">
        <f>ROUND(V8*Deductions!$C$39-Deductions!$E$39,2)</f>
        <v>#N/A</v>
      </c>
      <c r="Z8" s="47" t="e">
        <f>ROUND(V8*Deductions!$C$43,2)</f>
        <v>#N/A</v>
      </c>
      <c r="AA8" s="47" t="e">
        <f>ROUND(V8*Deductions!$C$49,2)</f>
        <v>#N/A</v>
      </c>
      <c r="AB8" s="47" t="e">
        <f>ROUND(V8*Deductions!$B$52,2)</f>
        <v>#N/A</v>
      </c>
      <c r="AC8" s="47"/>
      <c r="AD8" s="47"/>
      <c r="AE8" s="47" t="e">
        <f t="shared" si="8"/>
        <v>#N/A</v>
      </c>
      <c r="AF8" s="55" t="e">
        <f t="shared" si="9"/>
        <v>#N/A</v>
      </c>
      <c r="AG8" s="54" t="e">
        <f t="shared" si="10"/>
        <v>#N/A</v>
      </c>
    </row>
    <row r="9" spans="1:33" x14ac:dyDescent="0.25">
      <c r="A9" s="29" t="s">
        <v>68</v>
      </c>
      <c r="B9" s="29">
        <f>COUNTIFS(Calenders!$A$3:$A$3000,'Summer Savings'!$B$23,Calenders!$D$3:$D$3000,"&gt;="&amp;0,Calenders!$B$3:$B$3000,A9)</f>
        <v>0</v>
      </c>
      <c r="C9" s="29">
        <f>COUNTIFS(Calenders!$A$3:$A$3000,'Summer Savings'!$B$23,Calenders!$E$3:$E$3000,"&gt;="&amp;0,Calenders!$B$3:$B$3000,$A9)</f>
        <v>0</v>
      </c>
      <c r="D9" s="29">
        <f>COUNTIFS(Calenders!$A$3:$A$3000,'Summer Savings'!$B$23,Calenders!$F$3:$F$3000,"&gt;="&amp;0,Calenders!$B$3:$B$3000,$A9)</f>
        <v>0</v>
      </c>
      <c r="E9" s="29">
        <f>COUNTIFS(Calenders!$A$3:$A$3000,'Summer Savings'!$B$23,Calenders!$G$3:$G$3000,"&gt;="&amp;0,Calenders!$B$3:$B$3000,$A9)</f>
        <v>0</v>
      </c>
      <c r="F9" s="29">
        <f>COUNTIFS(Calenders!$A$3:$A$3000,'Summer Savings'!$B$23,Calenders!$H$3:$H$3000,"&gt;="&amp;0,Calenders!$B$3:$B$3000,$A9)</f>
        <v>0</v>
      </c>
      <c r="G9" s="44">
        <f t="shared" si="3"/>
        <v>0</v>
      </c>
      <c r="I9" s="29">
        <f>COUNTIFS(Calenders!$A$3:$A$3000,'Summer Savings'!$B$23,Calenders!$J$3:$J$3000,"&gt;="&amp;0,Calenders!$B$3:$B$3000,$A9)</f>
        <v>0</v>
      </c>
      <c r="J9" s="29">
        <f>COUNTIFS(Calenders!$A$3:$A$3000,'Summer Savings'!$B$23,Calenders!$K$3:$K$3000,"&gt;="&amp;0,Calenders!$B$3:$B$3000,$A9)</f>
        <v>0</v>
      </c>
      <c r="K9" s="29">
        <f>COUNTIFS(Calenders!$A$3:$A$3000,'Summer Savings'!$B$23,Calenders!$L$3:$L$3000,"&gt;="&amp;0,Calenders!$B$3:$B$3000,$A9)</f>
        <v>0</v>
      </c>
      <c r="L9" s="29">
        <f>COUNTIFS(Calenders!$A$3:$A$3000,'Summer Savings'!$B$23,Calenders!$M$3:$M$3000,"&gt;="&amp;0,Calenders!$B$3:$B$3000,$A9)</f>
        <v>0</v>
      </c>
      <c r="M9" s="29">
        <f>COUNTIFS(Calenders!$A$3:$A$3000,'Summer Savings'!$B$23,Calenders!$N$3:$N$3000,"&gt;="&amp;0,Calenders!$B$3:$B$3000,$A9)</f>
        <v>0</v>
      </c>
      <c r="N9" s="44">
        <f t="shared" si="4"/>
        <v>0</v>
      </c>
      <c r="P9" s="29">
        <f>IF('Summer Savings'!$B$23="EA - Kindergarten",3.5,0)</f>
        <v>0</v>
      </c>
      <c r="R9" s="51" t="e">
        <f t="shared" si="5"/>
        <v>#N/A</v>
      </c>
      <c r="S9" s="52" t="e">
        <f>'Summer Savings'!$B$30</f>
        <v>#N/A</v>
      </c>
      <c r="T9" s="47" t="e">
        <f t="shared" si="6"/>
        <v>#N/A</v>
      </c>
      <c r="U9" s="47" t="e">
        <f>ROUND(T9*Rates!$C$2,2)</f>
        <v>#N/A</v>
      </c>
      <c r="V9" s="53" t="e">
        <f t="shared" si="0"/>
        <v>#N/A</v>
      </c>
      <c r="W9" s="54" t="e">
        <f t="shared" si="7"/>
        <v>#N/A</v>
      </c>
      <c r="X9" s="47" t="e">
        <f>ROUND(V9*Deductions!$F$12,2)</f>
        <v>#N/A</v>
      </c>
      <c r="Y9" s="56" t="e">
        <f>ROUND(V9*Deductions!$C$39-Deductions!$E$39,2)</f>
        <v>#N/A</v>
      </c>
      <c r="Z9" s="47" t="e">
        <f>ROUND(V9*Deductions!$C$43,2)</f>
        <v>#N/A</v>
      </c>
      <c r="AA9" s="47" t="e">
        <f>ROUND(V9*Deductions!$C$49,2)</f>
        <v>#N/A</v>
      </c>
      <c r="AB9" s="47" t="e">
        <f>ROUND(V9*Deductions!$B$52,2)</f>
        <v>#N/A</v>
      </c>
      <c r="AC9" s="47"/>
      <c r="AD9" s="47"/>
      <c r="AE9" s="47" t="e">
        <f t="shared" si="8"/>
        <v>#N/A</v>
      </c>
      <c r="AF9" s="55" t="e">
        <f t="shared" si="9"/>
        <v>#N/A</v>
      </c>
      <c r="AG9" s="54" t="e">
        <f t="shared" si="10"/>
        <v>#N/A</v>
      </c>
    </row>
    <row r="10" spans="1:33" x14ac:dyDescent="0.25">
      <c r="A10" s="29" t="s">
        <v>69</v>
      </c>
      <c r="B10" s="29">
        <f>COUNTIFS(Calenders!$A$3:$A$3000,'Summer Savings'!$B$23,Calenders!$D$3:$D$3000,"&gt;="&amp;0,Calenders!$B$3:$B$3000,A10)</f>
        <v>0</v>
      </c>
      <c r="C10" s="29">
        <f>COUNTIFS(Calenders!$A$3:$A$3000,'Summer Savings'!$B$23,Calenders!$E$3:$E$3000,"&gt;="&amp;0,Calenders!$B$3:$B$3000,$A10)</f>
        <v>0</v>
      </c>
      <c r="D10" s="29">
        <f>COUNTIFS(Calenders!$A$3:$A$3000,'Summer Savings'!$B$23,Calenders!$F$3:$F$3000,"&gt;="&amp;0,Calenders!$B$3:$B$3000,$A10)</f>
        <v>0</v>
      </c>
      <c r="E10" s="29">
        <f>COUNTIFS(Calenders!$A$3:$A$3000,'Summer Savings'!$B$23,Calenders!$G$3:$G$3000,"&gt;="&amp;0,Calenders!$B$3:$B$3000,$A10)</f>
        <v>0</v>
      </c>
      <c r="F10" s="29">
        <f>COUNTIFS(Calenders!$A$3:$A$3000,'Summer Savings'!$B$23,Calenders!$H$3:$H$3000,"&gt;="&amp;0,Calenders!$B$3:$B$3000,$A10)</f>
        <v>0</v>
      </c>
      <c r="G10" s="44">
        <f t="shared" si="3"/>
        <v>0</v>
      </c>
      <c r="I10" s="29">
        <f>COUNTIFS(Calenders!$A$3:$A$3000,'Summer Savings'!$B$23,Calenders!$J$3:$J$3000,"&gt;="&amp;0,Calenders!$B$3:$B$3000,$A10)</f>
        <v>0</v>
      </c>
      <c r="J10" s="29">
        <f>COUNTIFS(Calenders!$A$3:$A$3000,'Summer Savings'!$B$23,Calenders!$K$3:$K$3000,"&gt;="&amp;0,Calenders!$B$3:$B$3000,$A10)</f>
        <v>0</v>
      </c>
      <c r="K10" s="29">
        <f>COUNTIFS(Calenders!$A$3:$A$3000,'Summer Savings'!$B$23,Calenders!$L$3:$L$3000,"&gt;="&amp;0,Calenders!$B$3:$B$3000,$A10)</f>
        <v>0</v>
      </c>
      <c r="L10" s="29">
        <f>COUNTIFS(Calenders!$A$3:$A$3000,'Summer Savings'!$B$23,Calenders!$M$3:$M$3000,"&gt;="&amp;0,Calenders!$B$3:$B$3000,$A10)</f>
        <v>0</v>
      </c>
      <c r="M10" s="29">
        <f>COUNTIFS(Calenders!$A$3:$A$3000,'Summer Savings'!$B$23,Calenders!$N$3:$N$3000,"&gt;="&amp;0,Calenders!$B$3:$B$3000,$A10)</f>
        <v>0</v>
      </c>
      <c r="N10" s="44">
        <f t="shared" si="4"/>
        <v>0</v>
      </c>
      <c r="R10" s="51" t="e">
        <f t="shared" si="5"/>
        <v>#N/A</v>
      </c>
      <c r="S10" s="52" t="e">
        <f>'Summer Savings'!$B$30</f>
        <v>#N/A</v>
      </c>
      <c r="T10" s="47" t="e">
        <f t="shared" si="6"/>
        <v>#N/A</v>
      </c>
      <c r="U10" s="47" t="e">
        <f>ROUND(T10*Rates!$C$2,2)</f>
        <v>#N/A</v>
      </c>
      <c r="V10" s="53" t="e">
        <f t="shared" si="0"/>
        <v>#N/A</v>
      </c>
      <c r="W10" s="54" t="e">
        <f t="shared" si="7"/>
        <v>#N/A</v>
      </c>
      <c r="X10" s="47" t="e">
        <f>ROUND(V10*Deductions!$F$12,2)</f>
        <v>#N/A</v>
      </c>
      <c r="Y10" s="56" t="e">
        <f>ROUND(V10*Deductions!$C$39-Deductions!$E$39,2)</f>
        <v>#N/A</v>
      </c>
      <c r="Z10" s="47" t="e">
        <f>ROUND(V10*Deductions!$C$43,2)</f>
        <v>#N/A</v>
      </c>
      <c r="AA10" s="47" t="e">
        <f>ROUND(V10*Deductions!$C$49,2)</f>
        <v>#N/A</v>
      </c>
      <c r="AB10" s="47" t="e">
        <f>ROUND(V10*Deductions!$B$52,2)</f>
        <v>#N/A</v>
      </c>
      <c r="AC10" s="47"/>
      <c r="AD10" s="47"/>
      <c r="AE10" s="47" t="e">
        <f t="shared" si="8"/>
        <v>#N/A</v>
      </c>
      <c r="AF10" s="55" t="e">
        <f t="shared" si="9"/>
        <v>#N/A</v>
      </c>
      <c r="AG10" s="54" t="e">
        <f t="shared" si="10"/>
        <v>#N/A</v>
      </c>
    </row>
    <row r="11" spans="1:33" x14ac:dyDescent="0.25">
      <c r="A11" s="29" t="s">
        <v>70</v>
      </c>
      <c r="B11" s="29">
        <f>COUNTIFS(Calenders!$A$3:$A$3000,'Summer Savings'!$B$23,Calenders!$D$3:$D$3000,"&gt;="&amp;0,Calenders!$B$3:$B$3000,A11)</f>
        <v>0</v>
      </c>
      <c r="C11" s="29">
        <f>COUNTIFS(Calenders!$A$3:$A$3000,'Summer Savings'!$B$23,Calenders!$E$3:$E$3000,"&gt;="&amp;0,Calenders!$B$3:$B$3000,$A11)</f>
        <v>0</v>
      </c>
      <c r="D11" s="29">
        <f>COUNTIFS(Calenders!$A$3:$A$3000,'Summer Savings'!$B$23,Calenders!$F$3:$F$3000,"&gt;="&amp;0,Calenders!$B$3:$B$3000,$A11)</f>
        <v>0</v>
      </c>
      <c r="E11" s="29">
        <f>COUNTIFS(Calenders!$A$3:$A$3000,'Summer Savings'!$B$23,Calenders!$G$3:$G$3000,"&gt;="&amp;0,Calenders!$B$3:$B$3000,$A11)</f>
        <v>0</v>
      </c>
      <c r="F11" s="29">
        <f>COUNTIFS(Calenders!$A$3:$A$3000,'Summer Savings'!$B$23,Calenders!$H$3:$H$3000,"&gt;="&amp;0,Calenders!$B$3:$B$3000,$A11)</f>
        <v>0</v>
      </c>
      <c r="G11" s="44">
        <f t="shared" si="3"/>
        <v>0</v>
      </c>
      <c r="I11" s="29">
        <f>COUNTIFS(Calenders!$A$3:$A$3000,'Summer Savings'!$B$23,Calenders!$J$3:$J$3000,"&gt;="&amp;0,Calenders!$B$3:$B$3000,$A11)</f>
        <v>0</v>
      </c>
      <c r="J11" s="29">
        <f>COUNTIFS(Calenders!$A$3:$A$3000,'Summer Savings'!$B$23,Calenders!$K$3:$K$3000,"&gt;="&amp;0,Calenders!$B$3:$B$3000,$A11)</f>
        <v>0</v>
      </c>
      <c r="K11" s="29">
        <f>COUNTIFS(Calenders!$A$3:$A$3000,'Summer Savings'!$B$23,Calenders!$L$3:$L$3000,"&gt;="&amp;0,Calenders!$B$3:$B$3000,$A11)</f>
        <v>0</v>
      </c>
      <c r="L11" s="29">
        <f>COUNTIFS(Calenders!$A$3:$A$3000,'Summer Savings'!$B$23,Calenders!$M$3:$M$3000,"&gt;="&amp;0,Calenders!$B$3:$B$3000,$A11)</f>
        <v>0</v>
      </c>
      <c r="M11" s="29">
        <f>COUNTIFS(Calenders!$A$3:$A$3000,'Summer Savings'!$B$23,Calenders!$N$3:$N$3000,"&gt;="&amp;0,Calenders!$B$3:$B$3000,$A11)</f>
        <v>0</v>
      </c>
      <c r="N11" s="44">
        <f t="shared" si="4"/>
        <v>0</v>
      </c>
      <c r="R11" s="51" t="e">
        <f t="shared" si="5"/>
        <v>#N/A</v>
      </c>
      <c r="S11" s="52" t="e">
        <f>'Summer Savings'!$B$30</f>
        <v>#N/A</v>
      </c>
      <c r="T11" s="47" t="e">
        <f t="shared" si="6"/>
        <v>#N/A</v>
      </c>
      <c r="U11" s="47" t="e">
        <f>ROUND(T11*Rates!$C$2,2)</f>
        <v>#N/A</v>
      </c>
      <c r="V11" s="53" t="e">
        <f t="shared" si="0"/>
        <v>#N/A</v>
      </c>
      <c r="W11" s="54" t="e">
        <f t="shared" si="7"/>
        <v>#N/A</v>
      </c>
      <c r="X11" s="47" t="e">
        <f>ROUND(V11*Deductions!$F$12,2)</f>
        <v>#N/A</v>
      </c>
      <c r="Y11" s="56" t="e">
        <f>ROUND(V11*Deductions!$C$39-Deductions!$E$39,2)</f>
        <v>#N/A</v>
      </c>
      <c r="Z11" s="47" t="e">
        <f>ROUND(V11*Deductions!$C$43,2)</f>
        <v>#N/A</v>
      </c>
      <c r="AA11" s="47" t="e">
        <f>ROUND(V11*Deductions!$C$49,2)</f>
        <v>#N/A</v>
      </c>
      <c r="AB11" s="47" t="e">
        <f>ROUND(V11*Deductions!$B$52,2)</f>
        <v>#N/A</v>
      </c>
      <c r="AC11" s="47"/>
      <c r="AD11" s="47"/>
      <c r="AE11" s="47" t="e">
        <f t="shared" si="8"/>
        <v>#N/A</v>
      </c>
      <c r="AF11" s="55" t="e">
        <f t="shared" si="9"/>
        <v>#N/A</v>
      </c>
      <c r="AG11" s="54" t="e">
        <f t="shared" si="10"/>
        <v>#N/A</v>
      </c>
    </row>
    <row r="12" spans="1:33" x14ac:dyDescent="0.25">
      <c r="A12" s="29" t="s">
        <v>71</v>
      </c>
      <c r="B12" s="29">
        <f>COUNTIFS(Calenders!$A$3:$A$3000,'Summer Savings'!$B$23,Calenders!$D$3:$D$3000,"&gt;="&amp;0,Calenders!$B$3:$B$3000,A12)</f>
        <v>0</v>
      </c>
      <c r="C12" s="29">
        <f>COUNTIFS(Calenders!$A$3:$A$3000,'Summer Savings'!$B$23,Calenders!$E$3:$E$3000,"&gt;="&amp;0,Calenders!$B$3:$B$3000,$A12)</f>
        <v>0</v>
      </c>
      <c r="D12" s="29">
        <f>COUNTIFS(Calenders!$A$3:$A$3000,'Summer Savings'!$B$23,Calenders!$F$3:$F$3000,"&gt;="&amp;0,Calenders!$B$3:$B$3000,$A12)</f>
        <v>0</v>
      </c>
      <c r="E12" s="29">
        <f>COUNTIFS(Calenders!$A$3:$A$3000,'Summer Savings'!$B$23,Calenders!$G$3:$G$3000,"&gt;="&amp;0,Calenders!$B$3:$B$3000,$A12)</f>
        <v>0</v>
      </c>
      <c r="F12" s="29">
        <f>COUNTIFS(Calenders!$A$3:$A$3000,'Summer Savings'!$B$23,Calenders!$H$3:$H$3000,"&gt;="&amp;0,Calenders!$B$3:$B$3000,$A12)</f>
        <v>0</v>
      </c>
      <c r="G12" s="44">
        <f t="shared" si="3"/>
        <v>0</v>
      </c>
      <c r="I12" s="29">
        <f>COUNTIFS(Calenders!$A$3:$A$3000,'Summer Savings'!$B$23,Calenders!$J$3:$J$3000,"&gt;="&amp;0,Calenders!$B$3:$B$3000,$A12)</f>
        <v>0</v>
      </c>
      <c r="J12" s="29">
        <f>COUNTIFS(Calenders!$A$3:$A$3000,'Summer Savings'!$B$23,Calenders!$K$3:$K$3000,"&gt;="&amp;0,Calenders!$B$3:$B$3000,$A12)</f>
        <v>0</v>
      </c>
      <c r="K12" s="29">
        <f>COUNTIFS(Calenders!$A$3:$A$3000,'Summer Savings'!$B$23,Calenders!$L$3:$L$3000,"&gt;="&amp;0,Calenders!$B$3:$B$3000,$A12)</f>
        <v>0</v>
      </c>
      <c r="L12" s="29">
        <f>COUNTIFS(Calenders!$A$3:$A$3000,'Summer Savings'!$B$23,Calenders!$M$3:$M$3000,"&gt;="&amp;0,Calenders!$B$3:$B$3000,$A12)</f>
        <v>0</v>
      </c>
      <c r="M12" s="29">
        <f>COUNTIFS(Calenders!$A$3:$A$3000,'Summer Savings'!$B$23,Calenders!$N$3:$N$3000,"&gt;="&amp;0,Calenders!$B$3:$B$3000,$A12)</f>
        <v>0</v>
      </c>
      <c r="N12" s="44">
        <f t="shared" si="4"/>
        <v>0</v>
      </c>
      <c r="R12" s="51" t="e">
        <f t="shared" si="5"/>
        <v>#N/A</v>
      </c>
      <c r="S12" s="52" t="e">
        <f>'Summer Savings'!$B$30</f>
        <v>#N/A</v>
      </c>
      <c r="T12" s="47" t="e">
        <f t="shared" si="6"/>
        <v>#N/A</v>
      </c>
      <c r="U12" s="47" t="e">
        <f>ROUND(T12*Rates!$C$2,2)</f>
        <v>#N/A</v>
      </c>
      <c r="V12" s="53" t="e">
        <f t="shared" si="0"/>
        <v>#N/A</v>
      </c>
      <c r="W12" s="54" t="e">
        <f t="shared" si="7"/>
        <v>#N/A</v>
      </c>
      <c r="X12" s="47" t="e">
        <f>ROUND(V12*Deductions!$F$12,2)</f>
        <v>#N/A</v>
      </c>
      <c r="Y12" s="56" t="e">
        <f>ROUND(V12*Deductions!$C$39-Deductions!$E$39,2)</f>
        <v>#N/A</v>
      </c>
      <c r="Z12" s="47" t="e">
        <f>ROUND(V12*Deductions!$C$43,2)</f>
        <v>#N/A</v>
      </c>
      <c r="AA12" s="47" t="e">
        <f>ROUND(V12*Deductions!$C$49,2)</f>
        <v>#N/A</v>
      </c>
      <c r="AB12" s="47" t="e">
        <f>ROUND(V12*Deductions!$B$52,2)</f>
        <v>#N/A</v>
      </c>
      <c r="AC12" s="47"/>
      <c r="AD12" s="47"/>
      <c r="AE12" s="47" t="e">
        <f t="shared" si="8"/>
        <v>#N/A</v>
      </c>
      <c r="AF12" s="55" t="e">
        <f t="shared" si="9"/>
        <v>#N/A</v>
      </c>
      <c r="AG12" s="54" t="e">
        <f t="shared" si="10"/>
        <v>#N/A</v>
      </c>
    </row>
    <row r="13" spans="1:33" x14ac:dyDescent="0.25">
      <c r="A13" s="29" t="s">
        <v>6</v>
      </c>
      <c r="B13" s="29">
        <f>COUNTIFS(Calenders!$A$3:$A$3000,'Summer Savings'!$B$23,Calenders!$D$3:$D$3000,"&gt;="&amp;0,Calenders!$B$3:$B$3000,A13)</f>
        <v>0</v>
      </c>
      <c r="C13" s="29">
        <f>COUNTIFS(Calenders!$A$3:$A$3000,'Summer Savings'!$B$23,Calenders!$E$3:$E$3000,"&gt;="&amp;0,Calenders!$B$3:$B$3000,$A13)</f>
        <v>0</v>
      </c>
      <c r="D13" s="29">
        <f>COUNTIFS(Calenders!$A$3:$A$3000,'Summer Savings'!$B$23,Calenders!$F$3:$F$3000,"&gt;="&amp;0,Calenders!$B$3:$B$3000,$A13)</f>
        <v>0</v>
      </c>
      <c r="E13" s="29">
        <f>COUNTIFS(Calenders!$A$3:$A$3000,'Summer Savings'!$B$23,Calenders!$G$3:$G$3000,"&gt;="&amp;0,Calenders!$B$3:$B$3000,$A13)</f>
        <v>0</v>
      </c>
      <c r="F13" s="29">
        <f>COUNTIFS(Calenders!$A$3:$A$3000,'Summer Savings'!$B$23,Calenders!$H$3:$H$3000,"&gt;="&amp;0,Calenders!$B$3:$B$3000,$A13)</f>
        <v>0</v>
      </c>
      <c r="G13" s="44">
        <f t="shared" si="3"/>
        <v>0</v>
      </c>
      <c r="I13" s="29">
        <f>COUNTIFS(Calenders!$A$3:$A$3000,'Summer Savings'!$B$23,Calenders!$J$3:$J$3000,"&gt;="&amp;0,Calenders!$B$3:$B$3000,$A13)</f>
        <v>0</v>
      </c>
      <c r="J13" s="29">
        <f>COUNTIFS(Calenders!$A$3:$A$3000,'Summer Savings'!$B$23,Calenders!$K$3:$K$3000,"&gt;="&amp;0,Calenders!$B$3:$B$3000,$A13)</f>
        <v>0</v>
      </c>
      <c r="K13" s="29">
        <f>COUNTIFS(Calenders!$A$3:$A$3000,'Summer Savings'!$B$23,Calenders!$L$3:$L$3000,"&gt;="&amp;0,Calenders!$B$3:$B$3000,$A13)</f>
        <v>0</v>
      </c>
      <c r="L13" s="29">
        <f>COUNTIFS(Calenders!$A$3:$A$3000,'Summer Savings'!$B$23,Calenders!$M$3:$M$3000,"&gt;="&amp;0,Calenders!$B$3:$B$3000,$A13)</f>
        <v>0</v>
      </c>
      <c r="M13" s="29">
        <f>COUNTIFS(Calenders!$A$3:$A$3000,'Summer Savings'!$B$23,Calenders!$N$3:$N$3000,"&gt;="&amp;0,Calenders!$B$3:$B$3000,$A13)</f>
        <v>0</v>
      </c>
      <c r="N13" s="44">
        <f t="shared" si="4"/>
        <v>0</v>
      </c>
      <c r="R13" s="51" t="e">
        <f t="shared" si="5"/>
        <v>#N/A</v>
      </c>
      <c r="S13" s="52" t="e">
        <f>'Summer Savings'!$B$30</f>
        <v>#N/A</v>
      </c>
      <c r="T13" s="47" t="e">
        <f t="shared" si="6"/>
        <v>#N/A</v>
      </c>
      <c r="U13" s="47" t="e">
        <f>ROUND(T13*Rates!$C$2,2)</f>
        <v>#N/A</v>
      </c>
      <c r="V13" s="53" t="e">
        <f t="shared" si="0"/>
        <v>#N/A</v>
      </c>
      <c r="W13" s="54" t="e">
        <f t="shared" si="7"/>
        <v>#N/A</v>
      </c>
      <c r="X13" s="47" t="e">
        <f>ROUND(V13*Deductions!$F$12,2)</f>
        <v>#N/A</v>
      </c>
      <c r="Y13" s="56" t="e">
        <f>ROUND(V13*Deductions!$C$39-Deductions!$E$39,2)</f>
        <v>#N/A</v>
      </c>
      <c r="Z13" s="47" t="e">
        <f>ROUND(V13*Deductions!$C$43,2)</f>
        <v>#N/A</v>
      </c>
      <c r="AA13" s="47" t="e">
        <f>ROUND(V13*Deductions!$C$49,2)</f>
        <v>#N/A</v>
      </c>
      <c r="AB13" s="47" t="e">
        <f>ROUND(V13*Deductions!$B$52,2)</f>
        <v>#N/A</v>
      </c>
      <c r="AC13" s="47"/>
      <c r="AD13" s="47"/>
      <c r="AE13" s="47" t="e">
        <f t="shared" si="8"/>
        <v>#N/A</v>
      </c>
      <c r="AF13" s="55" t="e">
        <f t="shared" si="9"/>
        <v>#N/A</v>
      </c>
      <c r="AG13" s="54" t="e">
        <f t="shared" si="10"/>
        <v>#N/A</v>
      </c>
    </row>
    <row r="14" spans="1:33" x14ac:dyDescent="0.25">
      <c r="A14" s="29" t="s">
        <v>7</v>
      </c>
      <c r="B14" s="29">
        <f>COUNTIFS(Calenders!$A$3:$A$3000,'Summer Savings'!$B$23,Calenders!$D$3:$D$3000,"&gt;="&amp;0,Calenders!$B$3:$B$3000,A14)</f>
        <v>0</v>
      </c>
      <c r="C14" s="29">
        <f>COUNTIFS(Calenders!$A$3:$A$3000,'Summer Savings'!$B$23,Calenders!$E$3:$E$3000,"&gt;="&amp;0,Calenders!$B$3:$B$3000,$A14)</f>
        <v>0</v>
      </c>
      <c r="D14" s="29">
        <f>COUNTIFS(Calenders!$A$3:$A$3000,'Summer Savings'!$B$23,Calenders!$F$3:$F$3000,"&gt;="&amp;0,Calenders!$B$3:$B$3000,$A14)</f>
        <v>0</v>
      </c>
      <c r="E14" s="29">
        <f>COUNTIFS(Calenders!$A$3:$A$3000,'Summer Savings'!$B$23,Calenders!$G$3:$G$3000,"&gt;="&amp;0,Calenders!$B$3:$B$3000,$A14)</f>
        <v>0</v>
      </c>
      <c r="F14" s="29">
        <f>COUNTIFS(Calenders!$A$3:$A$3000,'Summer Savings'!$B$23,Calenders!$H$3:$H$3000,"&gt;="&amp;0,Calenders!$B$3:$B$3000,$A14)</f>
        <v>0</v>
      </c>
      <c r="G14" s="44">
        <f t="shared" si="3"/>
        <v>0</v>
      </c>
      <c r="I14" s="29">
        <f>COUNTIFS(Calenders!$A$3:$A$3000,'Summer Savings'!$B$23,Calenders!$J$3:$J$3000,"&gt;="&amp;0,Calenders!$B$3:$B$3000,$A14)</f>
        <v>0</v>
      </c>
      <c r="J14" s="29">
        <f>COUNTIFS(Calenders!$A$3:$A$3000,'Summer Savings'!$B$23,Calenders!$K$3:$K$3000,"&gt;="&amp;0,Calenders!$B$3:$B$3000,$A14)</f>
        <v>0</v>
      </c>
      <c r="K14" s="29">
        <f>COUNTIFS(Calenders!$A$3:$A$3000,'Summer Savings'!$B$23,Calenders!$L$3:$L$3000,"&gt;="&amp;0,Calenders!$B$3:$B$3000,$A14)</f>
        <v>0</v>
      </c>
      <c r="L14" s="29">
        <f>COUNTIFS(Calenders!$A$3:$A$3000,'Summer Savings'!$B$23,Calenders!$M$3:$M$3000,"&gt;="&amp;0,Calenders!$B$3:$B$3000,$A14)</f>
        <v>0</v>
      </c>
      <c r="M14" s="29">
        <f>COUNTIFS(Calenders!$A$3:$A$3000,'Summer Savings'!$B$23,Calenders!$N$3:$N$3000,"&gt;="&amp;0,Calenders!$B$3:$B$3000,$A14)</f>
        <v>0</v>
      </c>
      <c r="N14" s="44">
        <f t="shared" si="4"/>
        <v>0</v>
      </c>
      <c r="R14" s="51" t="e">
        <f t="shared" si="5"/>
        <v>#N/A</v>
      </c>
      <c r="S14" s="52" t="e">
        <f>'Summer Savings'!$B$30</f>
        <v>#N/A</v>
      </c>
      <c r="T14" s="47" t="e">
        <f t="shared" si="6"/>
        <v>#N/A</v>
      </c>
      <c r="U14" s="47" t="e">
        <f>ROUND(T14*Rates!$C$2,2)</f>
        <v>#N/A</v>
      </c>
      <c r="V14" s="53" t="e">
        <f t="shared" si="0"/>
        <v>#N/A</v>
      </c>
      <c r="W14" s="54" t="e">
        <f t="shared" si="7"/>
        <v>#N/A</v>
      </c>
      <c r="X14" s="47" t="e">
        <f>ROUND(V14*Deductions!$F$12,2)</f>
        <v>#N/A</v>
      </c>
      <c r="Y14" s="56" t="e">
        <f>ROUND(V14*Deductions!$C$39-Deductions!$E$39,2)</f>
        <v>#N/A</v>
      </c>
      <c r="Z14" s="47" t="e">
        <f>ROUND(V14*Deductions!$C$43,2)</f>
        <v>#N/A</v>
      </c>
      <c r="AA14" s="47" t="e">
        <f>ROUND(V14*Deductions!$C$49,2)</f>
        <v>#N/A</v>
      </c>
      <c r="AB14" s="47" t="e">
        <f>ROUND(V14*Deductions!$B$52,2)</f>
        <v>#N/A</v>
      </c>
      <c r="AC14" s="47"/>
      <c r="AD14" s="47"/>
      <c r="AE14" s="47" t="e">
        <f t="shared" si="8"/>
        <v>#N/A</v>
      </c>
      <c r="AF14" s="55" t="e">
        <f t="shared" si="9"/>
        <v>#N/A</v>
      </c>
      <c r="AG14" s="54" t="e">
        <f t="shared" si="10"/>
        <v>#N/A</v>
      </c>
    </row>
    <row r="15" spans="1:33" x14ac:dyDescent="0.25">
      <c r="A15" s="29" t="s">
        <v>8</v>
      </c>
      <c r="B15" s="29">
        <f>COUNTIFS(Calenders!$A$3:$A$3000,'Summer Savings'!$B$23,Calenders!$D$3:$D$3000,"&gt;="&amp;0,Calenders!$B$3:$B$3000,A15)</f>
        <v>0</v>
      </c>
      <c r="C15" s="29">
        <f>COUNTIFS(Calenders!$A$3:$A$3000,'Summer Savings'!$B$23,Calenders!$E$3:$E$3000,"&gt;="&amp;0,Calenders!$B$3:$B$3000,$A15)</f>
        <v>0</v>
      </c>
      <c r="D15" s="29">
        <f>COUNTIFS(Calenders!$A$3:$A$3000,'Summer Savings'!$B$23,Calenders!$F$3:$F$3000,"&gt;="&amp;0,Calenders!$B$3:$B$3000,$A15)</f>
        <v>0</v>
      </c>
      <c r="E15" s="29">
        <f>COUNTIFS(Calenders!$A$3:$A$3000,'Summer Savings'!$B$23,Calenders!$G$3:$G$3000,"&gt;="&amp;0,Calenders!$B$3:$B$3000,$A15)</f>
        <v>0</v>
      </c>
      <c r="F15" s="29">
        <f>COUNTIFS(Calenders!$A$3:$A$3000,'Summer Savings'!$B$23,Calenders!$H$3:$H$3000,"&gt;="&amp;0,Calenders!$B$3:$B$3000,$A15)</f>
        <v>0</v>
      </c>
      <c r="G15" s="44">
        <f t="shared" si="3"/>
        <v>0</v>
      </c>
      <c r="I15" s="29">
        <f>COUNTIFS(Calenders!$A$3:$A$3000,'Summer Savings'!$B$23,Calenders!$J$3:$J$3000,"&gt;="&amp;0,Calenders!$B$3:$B$3000,$A15)</f>
        <v>0</v>
      </c>
      <c r="J15" s="29">
        <f>COUNTIFS(Calenders!$A$3:$A$3000,'Summer Savings'!$B$23,Calenders!$K$3:$K$3000,"&gt;="&amp;0,Calenders!$B$3:$B$3000,$A15)</f>
        <v>0</v>
      </c>
      <c r="K15" s="29">
        <f>COUNTIFS(Calenders!$A$3:$A$3000,'Summer Savings'!$B$23,Calenders!$L$3:$L$3000,"&gt;="&amp;0,Calenders!$B$3:$B$3000,$A15)</f>
        <v>0</v>
      </c>
      <c r="L15" s="29">
        <f>COUNTIFS(Calenders!$A$3:$A$3000,'Summer Savings'!$B$23,Calenders!$M$3:$M$3000,"&gt;="&amp;0,Calenders!$B$3:$B$3000,$A15)</f>
        <v>0</v>
      </c>
      <c r="M15" s="29">
        <f>COUNTIFS(Calenders!$A$3:$A$3000,'Summer Savings'!$B$23,Calenders!$N$3:$N$3000,"&gt;="&amp;0,Calenders!$B$3:$B$3000,$A15)</f>
        <v>0</v>
      </c>
      <c r="N15" s="44">
        <f t="shared" si="4"/>
        <v>0</v>
      </c>
      <c r="P15" s="29">
        <f>IF('Summer Savings'!$B$23="EA - Kindergarten",3.5,0)</f>
        <v>0</v>
      </c>
      <c r="R15" s="51" t="e">
        <f t="shared" si="5"/>
        <v>#N/A</v>
      </c>
      <c r="S15" s="52" t="e">
        <f>'Summer Savings'!$B$30</f>
        <v>#N/A</v>
      </c>
      <c r="T15" s="47" t="e">
        <f t="shared" si="6"/>
        <v>#N/A</v>
      </c>
      <c r="U15" s="47" t="e">
        <f>ROUND(T15*Rates!$C$2,2)</f>
        <v>#N/A</v>
      </c>
      <c r="V15" s="53" t="e">
        <f t="shared" si="0"/>
        <v>#N/A</v>
      </c>
      <c r="W15" s="54" t="e">
        <f t="shared" si="7"/>
        <v>#N/A</v>
      </c>
      <c r="X15" s="47" t="e">
        <f>ROUND(V15*Deductions!$F$12,2)</f>
        <v>#N/A</v>
      </c>
      <c r="Y15" s="56" t="e">
        <f>ROUND(V15*Deductions!$C$39-Deductions!$E$39,2)</f>
        <v>#N/A</v>
      </c>
      <c r="Z15" s="47" t="e">
        <f>ROUND(V15*Deductions!$C$43,2)</f>
        <v>#N/A</v>
      </c>
      <c r="AA15" s="47" t="e">
        <f>ROUND(V15*Deductions!$C$49,2)</f>
        <v>#N/A</v>
      </c>
      <c r="AB15" s="47" t="e">
        <f>ROUND(V15*Deductions!$B$52,2)</f>
        <v>#N/A</v>
      </c>
      <c r="AC15" s="47"/>
      <c r="AD15" s="47"/>
      <c r="AE15" s="47" t="e">
        <f t="shared" si="8"/>
        <v>#N/A</v>
      </c>
      <c r="AF15" s="55" t="e">
        <f t="shared" si="9"/>
        <v>#N/A</v>
      </c>
      <c r="AG15" s="54" t="e">
        <f t="shared" si="10"/>
        <v>#N/A</v>
      </c>
    </row>
    <row r="16" spans="1:33" x14ac:dyDescent="0.25">
      <c r="A16" s="29" t="s">
        <v>9</v>
      </c>
      <c r="B16" s="29">
        <f>COUNTIFS(Calenders!$A$3:$A$3000,'Summer Savings'!$B$23,Calenders!$D$3:$D$3000,"&gt;="&amp;0,Calenders!$B$3:$B$3000,A16)</f>
        <v>0</v>
      </c>
      <c r="C16" s="29">
        <f>COUNTIFS(Calenders!$A$3:$A$3000,'Summer Savings'!$B$23,Calenders!$E$3:$E$3000,"&gt;="&amp;0,Calenders!$B$3:$B$3000,$A16)</f>
        <v>0</v>
      </c>
      <c r="D16" s="29">
        <f>COUNTIFS(Calenders!$A$3:$A$3000,'Summer Savings'!$B$23,Calenders!$F$3:$F$3000,"&gt;="&amp;0,Calenders!$B$3:$B$3000,$A16)</f>
        <v>0</v>
      </c>
      <c r="E16" s="29">
        <f>COUNTIFS(Calenders!$A$3:$A$3000,'Summer Savings'!$B$23,Calenders!$G$3:$G$3000,"&gt;="&amp;0,Calenders!$B$3:$B$3000,$A16)</f>
        <v>0</v>
      </c>
      <c r="F16" s="29">
        <f>COUNTIFS(Calenders!$A$3:$A$3000,'Summer Savings'!$B$23,Calenders!$H$3:$H$3000,"&gt;="&amp;0,Calenders!$B$3:$B$3000,$A16)</f>
        <v>0</v>
      </c>
      <c r="G16" s="44">
        <f t="shared" si="3"/>
        <v>0</v>
      </c>
      <c r="I16" s="29">
        <f>COUNTIFS(Calenders!$A$3:$A$3000,'Summer Savings'!$B$23,Calenders!$J$3:$J$3000,"&gt;="&amp;0,Calenders!$B$3:$B$3000,$A16)</f>
        <v>0</v>
      </c>
      <c r="J16" s="29">
        <f>COUNTIFS(Calenders!$A$3:$A$3000,'Summer Savings'!$B$23,Calenders!$K$3:$K$3000,"&gt;="&amp;0,Calenders!$B$3:$B$3000,$A16)</f>
        <v>0</v>
      </c>
      <c r="K16" s="29">
        <f>COUNTIFS(Calenders!$A$3:$A$3000,'Summer Savings'!$B$23,Calenders!$L$3:$L$3000,"&gt;="&amp;0,Calenders!$B$3:$B$3000,$A16)</f>
        <v>0</v>
      </c>
      <c r="L16" s="29">
        <f>COUNTIFS(Calenders!$A$3:$A$3000,'Summer Savings'!$B$23,Calenders!$M$3:$M$3000,"&gt;="&amp;0,Calenders!$B$3:$B$3000,$A16)</f>
        <v>0</v>
      </c>
      <c r="M16" s="29">
        <f>COUNTIFS(Calenders!$A$3:$A$3000,'Summer Savings'!$B$23,Calenders!$N$3:$N$3000,"&gt;="&amp;0,Calenders!$B$3:$B$3000,$A16)</f>
        <v>0</v>
      </c>
      <c r="N16" s="44">
        <f t="shared" si="4"/>
        <v>0</v>
      </c>
      <c r="R16" s="51" t="e">
        <f t="shared" si="5"/>
        <v>#N/A</v>
      </c>
      <c r="S16" s="52" t="e">
        <f>'Summer Savings'!$B$30</f>
        <v>#N/A</v>
      </c>
      <c r="T16" s="47" t="e">
        <f t="shared" si="6"/>
        <v>#N/A</v>
      </c>
      <c r="U16" s="47" t="e">
        <f>ROUND(T16*Rates!$C$2,2)</f>
        <v>#N/A</v>
      </c>
      <c r="V16" s="53" t="e">
        <f t="shared" si="0"/>
        <v>#N/A</v>
      </c>
      <c r="W16" s="54" t="e">
        <f t="shared" si="7"/>
        <v>#N/A</v>
      </c>
      <c r="X16" s="47" t="e">
        <f>ROUND(V16*Deductions!$F$12,2)</f>
        <v>#N/A</v>
      </c>
      <c r="Y16" s="47" t="e">
        <f>ROUND(V16*Deductions!$C$39,2)</f>
        <v>#N/A</v>
      </c>
      <c r="Z16" s="47" t="e">
        <f>ROUND(V16*Deductions!$C$43,2)</f>
        <v>#N/A</v>
      </c>
      <c r="AA16" s="47" t="e">
        <f>ROUND(V16*Deductions!$C$49,2)</f>
        <v>#N/A</v>
      </c>
      <c r="AB16" s="47" t="e">
        <f>ROUND(V16*Deductions!$B$52,2)</f>
        <v>#N/A</v>
      </c>
      <c r="AC16" s="47"/>
      <c r="AD16" s="47"/>
      <c r="AE16" s="47" t="e">
        <f t="shared" si="8"/>
        <v>#N/A</v>
      </c>
      <c r="AF16" s="55" t="e">
        <f t="shared" si="9"/>
        <v>#N/A</v>
      </c>
      <c r="AG16" s="54" t="e">
        <f t="shared" si="10"/>
        <v>#N/A</v>
      </c>
    </row>
    <row r="17" spans="1:40" x14ac:dyDescent="0.25">
      <c r="A17" s="29" t="s">
        <v>64</v>
      </c>
      <c r="G17" s="44">
        <f t="shared" si="3"/>
        <v>0</v>
      </c>
      <c r="N17" s="44">
        <f t="shared" si="4"/>
        <v>0</v>
      </c>
      <c r="R17" s="51" t="e">
        <f t="shared" si="5"/>
        <v>#N/A</v>
      </c>
      <c r="S17" s="52" t="e">
        <f>'Summer Savings'!$B$30</f>
        <v>#N/A</v>
      </c>
      <c r="T17" s="47" t="e">
        <f t="shared" si="6"/>
        <v>#N/A</v>
      </c>
      <c r="U17" s="47" t="e">
        <f>ROUND(T17*Rates!$C$2,2)</f>
        <v>#N/A</v>
      </c>
      <c r="V17" s="53" t="e">
        <f t="shared" si="0"/>
        <v>#N/A</v>
      </c>
      <c r="W17" s="54" t="e">
        <f t="shared" si="7"/>
        <v>#N/A</v>
      </c>
      <c r="X17" s="47" t="e">
        <f>ROUND(V17*Deductions!$F$12,2)</f>
        <v>#N/A</v>
      </c>
      <c r="Y17" s="47" t="e">
        <f>ROUND(V17*Deductions!$C$39,2)</f>
        <v>#N/A</v>
      </c>
      <c r="Z17" s="47" t="e">
        <f>ROUND(V17*Deductions!$C$43,2)</f>
        <v>#N/A</v>
      </c>
      <c r="AA17" s="47" t="e">
        <f>ROUND(V17*Deductions!$C$49,2)</f>
        <v>#N/A</v>
      </c>
      <c r="AB17" s="47" t="e">
        <f>ROUND(V17*Deductions!$B$52,2)</f>
        <v>#N/A</v>
      </c>
      <c r="AC17" s="47"/>
      <c r="AD17" s="47"/>
      <c r="AE17" s="47" t="e">
        <f t="shared" si="8"/>
        <v>#N/A</v>
      </c>
      <c r="AF17" s="55" t="e">
        <f t="shared" si="9"/>
        <v>#N/A</v>
      </c>
      <c r="AG17" s="54" t="e">
        <f t="shared" si="10"/>
        <v>#N/A</v>
      </c>
    </row>
    <row r="18" spans="1:40" ht="15.75" thickBot="1" x14ac:dyDescent="0.3">
      <c r="R18" s="57"/>
      <c r="S18" s="58"/>
      <c r="T18" s="59"/>
      <c r="U18" s="59"/>
      <c r="V18" s="59"/>
      <c r="W18" s="59"/>
      <c r="X18" s="59"/>
      <c r="Y18" s="59"/>
      <c r="Z18" s="59"/>
      <c r="AA18" s="59"/>
      <c r="AB18" s="59"/>
      <c r="AC18" s="59"/>
      <c r="AD18" s="59"/>
      <c r="AE18" s="59"/>
      <c r="AF18" s="60"/>
      <c r="AG18" s="40"/>
    </row>
    <row r="19" spans="1:40" x14ac:dyDescent="0.25">
      <c r="A19" s="29" t="s">
        <v>23</v>
      </c>
      <c r="B19" s="61">
        <f>SUM(B5:B18)</f>
        <v>0</v>
      </c>
      <c r="C19" s="61">
        <f t="shared" ref="C19:M19" si="11">SUM(C5:C18)</f>
        <v>0</v>
      </c>
      <c r="D19" s="61">
        <f t="shared" si="11"/>
        <v>0</v>
      </c>
      <c r="E19" s="61">
        <f t="shared" si="11"/>
        <v>0</v>
      </c>
      <c r="F19" s="61">
        <f t="shared" si="11"/>
        <v>0</v>
      </c>
      <c r="G19" s="62">
        <f t="shared" si="11"/>
        <v>0</v>
      </c>
      <c r="H19" s="61"/>
      <c r="I19" s="61">
        <f t="shared" si="11"/>
        <v>0</v>
      </c>
      <c r="J19" s="61">
        <f t="shared" si="11"/>
        <v>0</v>
      </c>
      <c r="K19" s="61">
        <f t="shared" si="11"/>
        <v>0</v>
      </c>
      <c r="L19" s="61">
        <f t="shared" si="11"/>
        <v>0</v>
      </c>
      <c r="M19" s="61">
        <f t="shared" si="11"/>
        <v>0</v>
      </c>
      <c r="N19" s="62">
        <f t="shared" ref="N19" si="12">SUM(N5:N18)</f>
        <v>0</v>
      </c>
      <c r="O19" s="61"/>
      <c r="P19" s="62"/>
      <c r="Q19" s="61"/>
      <c r="R19" s="63" t="e">
        <f>SUM(R5:R18)</f>
        <v>#N/A</v>
      </c>
      <c r="S19" s="63"/>
      <c r="T19" s="47" t="e">
        <f>SUM(T5:T18)</f>
        <v>#N/A</v>
      </c>
      <c r="U19" s="47" t="e">
        <f t="shared" ref="U19:X19" si="13">SUM(U5:U18)</f>
        <v>#N/A</v>
      </c>
      <c r="V19" s="47" t="e">
        <f t="shared" si="13"/>
        <v>#N/A</v>
      </c>
      <c r="W19" s="47"/>
      <c r="X19" s="47" t="e">
        <f t="shared" si="13"/>
        <v>#N/A</v>
      </c>
      <c r="Y19" s="47" t="e">
        <f t="shared" ref="Y19" si="14">SUM(Y5:Y18)</f>
        <v>#N/A</v>
      </c>
      <c r="Z19" s="47" t="e">
        <f t="shared" ref="Z19" si="15">SUM(Z5:Z18)</f>
        <v>#N/A</v>
      </c>
      <c r="AA19" s="47" t="e">
        <f t="shared" ref="AA19" si="16">SUM(AA5:AA18)</f>
        <v>#N/A</v>
      </c>
      <c r="AB19" s="47" t="e">
        <f t="shared" ref="AB19" si="17">SUM(AB5:AB18)</f>
        <v>#N/A</v>
      </c>
      <c r="AC19" s="47">
        <f t="shared" ref="AC19" si="18">SUM(AC5:AC18)</f>
        <v>0</v>
      </c>
      <c r="AD19" s="47">
        <f t="shared" ref="AD19" si="19">SUM(AD5:AD18)</f>
        <v>0</v>
      </c>
      <c r="AE19" s="47" t="e">
        <f t="shared" ref="AE19" si="20">SUM(AE5:AE18)</f>
        <v>#N/A</v>
      </c>
      <c r="AF19" s="64" t="e">
        <f t="shared" ref="AF19" si="21">SUM(AF5:AF18)</f>
        <v>#N/A</v>
      </c>
      <c r="AG19" s="65"/>
    </row>
    <row r="20" spans="1:40" x14ac:dyDescent="0.25">
      <c r="A20" s="29" t="s">
        <v>78</v>
      </c>
      <c r="B20" s="29">
        <f>COUNTIFS(Calenders!$A$3:$A$3000,'Summer Savings'!$B$23,Calenders!$D$3:$D$3000,"&gt;="&amp;0)</f>
        <v>0</v>
      </c>
      <c r="C20" s="29">
        <f>COUNTIFS(Calenders!$A$3:$A$3000,'Summer Savings'!$B$23,Calenders!$E$3:$E$3000,"&gt;="&amp;0)</f>
        <v>0</v>
      </c>
      <c r="D20" s="29">
        <f>COUNTIFS(Calenders!$A$3:$A$3000,'Summer Savings'!$B$23,Calenders!$F$3:$F$3000,"&gt;="&amp;0)</f>
        <v>0</v>
      </c>
      <c r="E20" s="29">
        <f>COUNTIFS(Calenders!$A$3:$A$3000,'Summer Savings'!$B$23,Calenders!$G$3:$G$3000,"&gt;="&amp;0)</f>
        <v>0</v>
      </c>
      <c r="F20" s="29">
        <f>COUNTIFS(Calenders!$A$3:$A$3000,'Summer Savings'!$B$23,Calenders!$H$3:$H$3000,"&gt;="&amp;0)</f>
        <v>0</v>
      </c>
      <c r="I20" s="29">
        <f>COUNTIFS(Calenders!$A$3:$A$3000,'Summer Savings'!$B$23,Calenders!$J$3:$J$3000,"&gt;="&amp;0)</f>
        <v>0</v>
      </c>
      <c r="J20" s="29">
        <f>COUNTIFS(Calenders!$A$3:$A$3000,'Summer Savings'!$B$23,Calenders!$K$3:$K$3000,"&gt;="&amp;0)</f>
        <v>0</v>
      </c>
      <c r="K20" s="29">
        <f>COUNTIFS(Calenders!$A$3:$A$3000,'Summer Savings'!$B$23,Calenders!$L$3:$L$3000,"&gt;="&amp;0)</f>
        <v>0</v>
      </c>
      <c r="L20" s="29">
        <f>COUNTIFS(Calenders!$A$3:$A$3000,'Summer Savings'!$B$23,Calenders!$M$3:$M$3000,"&gt;="&amp;0)</f>
        <v>0</v>
      </c>
      <c r="M20" s="29">
        <f>COUNTIFS(Calenders!$A$3:$A$3000,'Summer Savings'!$B$23,Calenders!$N$3:$N$3000,"&gt;="&amp;0)</f>
        <v>0</v>
      </c>
      <c r="U20" s="29"/>
      <c r="W20" s="40"/>
      <c r="X20" s="66" t="e">
        <f>X19/V19</f>
        <v>#N/A</v>
      </c>
      <c r="Y20" s="40"/>
      <c r="Z20" s="40"/>
      <c r="AA20" s="40"/>
      <c r="AB20" s="40"/>
      <c r="AC20" s="40"/>
      <c r="AD20" s="40"/>
      <c r="AE20" s="40"/>
      <c r="AF20" s="65"/>
      <c r="AG20" s="65"/>
    </row>
    <row r="21" spans="1:40" ht="15.75" thickBot="1" x14ac:dyDescent="0.3">
      <c r="T21" s="40"/>
    </row>
    <row r="22" spans="1:40" x14ac:dyDescent="0.25">
      <c r="T22" s="141" t="s">
        <v>26</v>
      </c>
      <c r="U22" s="141"/>
      <c r="V22" s="141"/>
      <c r="W22" s="141"/>
      <c r="X22" s="141"/>
      <c r="Y22" s="141"/>
      <c r="Z22" s="141"/>
      <c r="AA22" s="141"/>
      <c r="AB22" s="141"/>
      <c r="AC22" s="141"/>
      <c r="AD22" s="141"/>
      <c r="AE22" s="141"/>
      <c r="AF22" s="142"/>
      <c r="AG22" s="43"/>
      <c r="AK22" s="67">
        <v>0.19</v>
      </c>
      <c r="AL22" s="67">
        <v>0.1</v>
      </c>
    </row>
    <row r="23" spans="1:40" ht="45" x14ac:dyDescent="0.25">
      <c r="T23" s="47" t="s">
        <v>11</v>
      </c>
      <c r="U23" s="47" t="s">
        <v>12</v>
      </c>
      <c r="V23" s="47" t="s">
        <v>13</v>
      </c>
      <c r="W23" s="48" t="s">
        <v>25</v>
      </c>
      <c r="X23" s="47" t="s">
        <v>14</v>
      </c>
      <c r="Y23" s="47" t="s">
        <v>15</v>
      </c>
      <c r="Z23" s="47" t="s">
        <v>16</v>
      </c>
      <c r="AA23" s="47" t="s">
        <v>17</v>
      </c>
      <c r="AB23" s="47" t="s">
        <v>20</v>
      </c>
      <c r="AC23" s="47" t="s">
        <v>27</v>
      </c>
      <c r="AD23" s="47"/>
      <c r="AE23" s="49" t="s">
        <v>18</v>
      </c>
      <c r="AF23" s="50" t="s">
        <v>19</v>
      </c>
      <c r="AG23" s="48" t="s">
        <v>25</v>
      </c>
      <c r="AI23" s="29" t="s">
        <v>28</v>
      </c>
      <c r="AK23" s="68">
        <f>Calc!AK22</f>
        <v>0.19</v>
      </c>
      <c r="AL23" s="68">
        <f>Calc!AL22</f>
        <v>0.1</v>
      </c>
      <c r="AM23" s="40" t="s">
        <v>29</v>
      </c>
    </row>
    <row r="24" spans="1:40" x14ac:dyDescent="0.25">
      <c r="A24" s="29" t="s">
        <v>10</v>
      </c>
      <c r="T24" s="47" t="e">
        <f>T5</f>
        <v>#N/A</v>
      </c>
      <c r="U24" s="47" t="e">
        <f>U5</f>
        <v>#N/A</v>
      </c>
      <c r="V24" s="53" t="e">
        <f t="shared" ref="V24:V36" si="22">T24+U24</f>
        <v>#N/A</v>
      </c>
      <c r="W24" s="54" t="e">
        <f>V24</f>
        <v>#N/A</v>
      </c>
      <c r="X24" s="47" t="e">
        <f>ROUND(V24*Deductions!$F$12,2)</f>
        <v>#N/A</v>
      </c>
      <c r="Y24" s="47" t="e">
        <f>ROUND(V24*Deductions!$C$39,2)</f>
        <v>#N/A</v>
      </c>
      <c r="Z24" s="47" t="e">
        <f>ROUND(V24*Deductions!$C$43,2)</f>
        <v>#N/A</v>
      </c>
      <c r="AA24" s="47" t="e">
        <f>ROUND(V24*Deductions!$C$49,2)</f>
        <v>#N/A</v>
      </c>
      <c r="AB24" s="47" t="e">
        <f>ROUND(V24*Deductions!$B$52,2)</f>
        <v>#N/A</v>
      </c>
      <c r="AC24" s="47" t="e">
        <f>(V24-SUM(X24:AB24))*$AK$23</f>
        <v>#N/A</v>
      </c>
      <c r="AD24" s="47"/>
      <c r="AE24" s="47" t="e">
        <f>SUM(X24:AD24)</f>
        <v>#N/A</v>
      </c>
      <c r="AF24" s="55" t="e">
        <f>V24-AE24</f>
        <v>#N/A</v>
      </c>
      <c r="AG24" s="54" t="e">
        <f>AF24</f>
        <v>#N/A</v>
      </c>
      <c r="AI24" s="40" t="e">
        <f>AC24+AD24</f>
        <v>#N/A</v>
      </c>
      <c r="AK24" s="69" t="e">
        <f>AF24+AD24</f>
        <v>#N/A</v>
      </c>
      <c r="AL24" s="68"/>
      <c r="AM24" s="69"/>
    </row>
    <row r="25" spans="1:40" x14ac:dyDescent="0.25">
      <c r="A25" s="29" t="s">
        <v>21</v>
      </c>
      <c r="T25" s="47" t="e">
        <f t="shared" ref="T25:U36" si="23">T6</f>
        <v>#N/A</v>
      </c>
      <c r="U25" s="47" t="e">
        <f t="shared" si="23"/>
        <v>#N/A</v>
      </c>
      <c r="V25" s="53" t="e">
        <f t="shared" si="22"/>
        <v>#N/A</v>
      </c>
      <c r="W25" s="54" t="e">
        <f t="shared" ref="W25:W36" si="24">W24+V25</f>
        <v>#N/A</v>
      </c>
      <c r="X25" s="47" t="e">
        <f>ROUND(V25*Deductions!$F$12,2)</f>
        <v>#N/A</v>
      </c>
      <c r="Y25" s="56" t="e">
        <f>ROUND(V25*Deductions!$C$39-Deductions!$E$39,2)</f>
        <v>#N/A</v>
      </c>
      <c r="Z25" s="47" t="e">
        <f>ROUND(V25*Deductions!$C$43,2)</f>
        <v>#N/A</v>
      </c>
      <c r="AA25" s="47" t="e">
        <f>ROUND(V25*Deductions!$C$49,2)</f>
        <v>#N/A</v>
      </c>
      <c r="AB25" s="47" t="e">
        <f>ROUND(V25*Deductions!$B$52,2)</f>
        <v>#N/A</v>
      </c>
      <c r="AC25" s="47" t="e">
        <f>(V25-SUM(X25:AB25))*$AK$23</f>
        <v>#N/A</v>
      </c>
      <c r="AD25" s="47"/>
      <c r="AE25" s="47" t="e">
        <f t="shared" ref="AE25:AE36" si="25">SUM(X25:AD25)</f>
        <v>#N/A</v>
      </c>
      <c r="AF25" s="55" t="e">
        <f t="shared" ref="AF25:AF36" si="26">V25-AE25</f>
        <v>#N/A</v>
      </c>
      <c r="AG25" s="54" t="e">
        <f>AG24+AF25</f>
        <v>#N/A</v>
      </c>
      <c r="AI25" s="40" t="e">
        <f>AC25+AD25+AI24</f>
        <v>#N/A</v>
      </c>
      <c r="AK25" s="69" t="e">
        <f>AF25+AD25</f>
        <v>#N/A</v>
      </c>
      <c r="AM25" s="69" t="e">
        <f>AVERAGE(AF25:AF36)</f>
        <v>#N/A</v>
      </c>
      <c r="AN25" s="69" t="e">
        <f>AF25-AM25</f>
        <v>#N/A</v>
      </c>
    </row>
    <row r="26" spans="1:40" x14ac:dyDescent="0.25">
      <c r="A26" s="29" t="s">
        <v>0</v>
      </c>
      <c r="T26" s="47" t="e">
        <f t="shared" si="23"/>
        <v>#N/A</v>
      </c>
      <c r="U26" s="47" t="e">
        <f t="shared" si="23"/>
        <v>#N/A</v>
      </c>
      <c r="V26" s="53" t="e">
        <f t="shared" si="22"/>
        <v>#N/A</v>
      </c>
      <c r="W26" s="54" t="e">
        <f t="shared" si="24"/>
        <v>#N/A</v>
      </c>
      <c r="X26" s="47" t="e">
        <f>ROUND(V26*Deductions!$F$12,2)</f>
        <v>#N/A</v>
      </c>
      <c r="Y26" s="56" t="e">
        <f>ROUND(V26*Deductions!$C$39-Deductions!$E$39,2)</f>
        <v>#N/A</v>
      </c>
      <c r="Z26" s="47" t="e">
        <f>ROUND(V26*Deductions!$C$43,2)</f>
        <v>#N/A</v>
      </c>
      <c r="AA26" s="47" t="e">
        <f>ROUND(V26*Deductions!$C$49,2)</f>
        <v>#N/A</v>
      </c>
      <c r="AB26" s="47" t="e">
        <f>ROUND(V26*Deductions!$B$52,2)</f>
        <v>#N/A</v>
      </c>
      <c r="AC26" s="47" t="e">
        <f t="shared" ref="AC26:AC34" si="27">(V26-SUM(X26:AB26))*$AK$23</f>
        <v>#N/A</v>
      </c>
      <c r="AD26" s="47"/>
      <c r="AE26" s="47" t="e">
        <f t="shared" si="25"/>
        <v>#N/A</v>
      </c>
      <c r="AF26" s="55" t="e">
        <f t="shared" si="26"/>
        <v>#N/A</v>
      </c>
      <c r="AG26" s="54" t="e">
        <f>AG25+AF26</f>
        <v>#N/A</v>
      </c>
      <c r="AI26" s="40" t="e">
        <f>AC26+AD26+AI25</f>
        <v>#N/A</v>
      </c>
      <c r="AK26" s="69" t="e">
        <f t="shared" ref="AK26:AK36" si="28">AF26+AD26</f>
        <v>#N/A</v>
      </c>
      <c r="AM26" s="69" t="e">
        <f>AM25</f>
        <v>#N/A</v>
      </c>
      <c r="AN26" s="69" t="e">
        <f t="shared" ref="AN26:AN36" si="29">AF26-AM26</f>
        <v>#N/A</v>
      </c>
    </row>
    <row r="27" spans="1:40" x14ac:dyDescent="0.25">
      <c r="A27" s="29" t="s">
        <v>1</v>
      </c>
      <c r="T27" s="47" t="e">
        <f t="shared" si="23"/>
        <v>#N/A</v>
      </c>
      <c r="U27" s="47" t="e">
        <f t="shared" si="23"/>
        <v>#N/A</v>
      </c>
      <c r="V27" s="53" t="e">
        <f t="shared" si="22"/>
        <v>#N/A</v>
      </c>
      <c r="W27" s="54" t="e">
        <f t="shared" si="24"/>
        <v>#N/A</v>
      </c>
      <c r="X27" s="47" t="e">
        <f>ROUND(V27*Deductions!$F$12,2)</f>
        <v>#N/A</v>
      </c>
      <c r="Y27" s="56" t="e">
        <f>ROUND(V27*Deductions!$C$39-Deductions!$E$39,2)</f>
        <v>#N/A</v>
      </c>
      <c r="Z27" s="47" t="e">
        <f>ROUND(V27*Deductions!$C$43,2)</f>
        <v>#N/A</v>
      </c>
      <c r="AA27" s="47" t="e">
        <f>ROUND(V27*Deductions!$C$49,2)</f>
        <v>#N/A</v>
      </c>
      <c r="AB27" s="47" t="e">
        <f>ROUND(V27*Deductions!$B$52,2)</f>
        <v>#N/A</v>
      </c>
      <c r="AC27" s="47" t="e">
        <f t="shared" si="27"/>
        <v>#N/A</v>
      </c>
      <c r="AD27" s="47"/>
      <c r="AE27" s="47" t="e">
        <f t="shared" si="25"/>
        <v>#N/A</v>
      </c>
      <c r="AF27" s="55" t="e">
        <f t="shared" si="26"/>
        <v>#N/A</v>
      </c>
      <c r="AG27" s="54" t="e">
        <f t="shared" ref="AG27:AG36" si="30">AG26+AF27</f>
        <v>#N/A</v>
      </c>
      <c r="AI27" s="40" t="e">
        <f>AC27+AD27+AI26</f>
        <v>#N/A</v>
      </c>
      <c r="AK27" s="69" t="e">
        <f t="shared" si="28"/>
        <v>#N/A</v>
      </c>
      <c r="AM27" s="69" t="e">
        <f t="shared" ref="AM27:AM36" si="31">AM26</f>
        <v>#N/A</v>
      </c>
      <c r="AN27" s="69" t="e">
        <f t="shared" si="29"/>
        <v>#N/A</v>
      </c>
    </row>
    <row r="28" spans="1:40" x14ac:dyDescent="0.25">
      <c r="A28" s="29" t="s">
        <v>2</v>
      </c>
      <c r="T28" s="47" t="e">
        <f t="shared" si="23"/>
        <v>#N/A</v>
      </c>
      <c r="U28" s="47" t="e">
        <f t="shared" si="23"/>
        <v>#N/A</v>
      </c>
      <c r="V28" s="53" t="e">
        <f t="shared" si="22"/>
        <v>#N/A</v>
      </c>
      <c r="W28" s="54" t="e">
        <f t="shared" si="24"/>
        <v>#N/A</v>
      </c>
      <c r="X28" s="47" t="e">
        <f>ROUND(V28*Deductions!$F$12,2)</f>
        <v>#N/A</v>
      </c>
      <c r="Y28" s="56" t="e">
        <f>ROUND(V28*Deductions!$C$39-Deductions!$E$39,2)</f>
        <v>#N/A</v>
      </c>
      <c r="Z28" s="47" t="e">
        <f>ROUND(V28*Deductions!$C$43,2)</f>
        <v>#N/A</v>
      </c>
      <c r="AA28" s="47" t="e">
        <f>ROUND(V28*Deductions!$C$49,2)</f>
        <v>#N/A</v>
      </c>
      <c r="AB28" s="47" t="e">
        <f>ROUND(V28*Deductions!$B$52,2)</f>
        <v>#N/A</v>
      </c>
      <c r="AC28" s="47" t="e">
        <f>(V28-SUM(X28:AB28))*$AK$23</f>
        <v>#N/A</v>
      </c>
      <c r="AD28" s="47" t="e">
        <f>(SUM($AC$24:AD27)+AC28)*-AL23</f>
        <v>#N/A</v>
      </c>
      <c r="AE28" s="47" t="e">
        <f t="shared" si="25"/>
        <v>#N/A</v>
      </c>
      <c r="AF28" s="55" t="e">
        <f t="shared" si="26"/>
        <v>#N/A</v>
      </c>
      <c r="AG28" s="54" t="e">
        <f t="shared" si="30"/>
        <v>#N/A</v>
      </c>
      <c r="AI28" s="40" t="e">
        <f t="shared" ref="AI28:AI36" si="32">AC28+AD28+AI27</f>
        <v>#N/A</v>
      </c>
      <c r="AK28" s="69" t="e">
        <f>AF28+AD28</f>
        <v>#N/A</v>
      </c>
      <c r="AM28" s="69" t="e">
        <f t="shared" si="31"/>
        <v>#N/A</v>
      </c>
      <c r="AN28" s="69" t="e">
        <f t="shared" si="29"/>
        <v>#N/A</v>
      </c>
    </row>
    <row r="29" spans="1:40" x14ac:dyDescent="0.25">
      <c r="A29" s="29" t="s">
        <v>3</v>
      </c>
      <c r="T29" s="47" t="e">
        <f t="shared" si="23"/>
        <v>#N/A</v>
      </c>
      <c r="U29" s="47" t="e">
        <f t="shared" si="23"/>
        <v>#N/A</v>
      </c>
      <c r="V29" s="53" t="e">
        <f t="shared" si="22"/>
        <v>#N/A</v>
      </c>
      <c r="W29" s="54" t="e">
        <f t="shared" si="24"/>
        <v>#N/A</v>
      </c>
      <c r="X29" s="47" t="e">
        <f>ROUND(V29*Deductions!$F$12,2)</f>
        <v>#N/A</v>
      </c>
      <c r="Y29" s="56" t="e">
        <f>ROUND(V29*Deductions!$C$39-Deductions!$E$39,2)</f>
        <v>#N/A</v>
      </c>
      <c r="Z29" s="47" t="e">
        <f>ROUND(V29*Deductions!$C$43,2)</f>
        <v>#N/A</v>
      </c>
      <c r="AA29" s="47" t="e">
        <f>ROUND(V29*Deductions!$C$49,2)</f>
        <v>#N/A</v>
      </c>
      <c r="AB29" s="47" t="e">
        <f>ROUND(V29*Deductions!$B$52,2)</f>
        <v>#N/A</v>
      </c>
      <c r="AC29" s="47" t="e">
        <f t="shared" si="27"/>
        <v>#N/A</v>
      </c>
      <c r="AD29" s="47"/>
      <c r="AE29" s="47" t="e">
        <f t="shared" si="25"/>
        <v>#N/A</v>
      </c>
      <c r="AF29" s="55" t="e">
        <f t="shared" si="26"/>
        <v>#N/A</v>
      </c>
      <c r="AG29" s="54" t="e">
        <f t="shared" si="30"/>
        <v>#N/A</v>
      </c>
      <c r="AI29" s="40" t="e">
        <f t="shared" si="32"/>
        <v>#N/A</v>
      </c>
      <c r="AK29" s="69" t="e">
        <f t="shared" si="28"/>
        <v>#N/A</v>
      </c>
      <c r="AM29" s="69" t="e">
        <f t="shared" si="31"/>
        <v>#N/A</v>
      </c>
      <c r="AN29" s="69" t="e">
        <f t="shared" si="29"/>
        <v>#N/A</v>
      </c>
    </row>
    <row r="30" spans="1:40" x14ac:dyDescent="0.25">
      <c r="A30" s="29" t="s">
        <v>4</v>
      </c>
      <c r="T30" s="47" t="e">
        <f t="shared" si="23"/>
        <v>#N/A</v>
      </c>
      <c r="U30" s="47" t="e">
        <f t="shared" si="23"/>
        <v>#N/A</v>
      </c>
      <c r="V30" s="53" t="e">
        <f t="shared" si="22"/>
        <v>#N/A</v>
      </c>
      <c r="W30" s="54" t="e">
        <f t="shared" si="24"/>
        <v>#N/A</v>
      </c>
      <c r="X30" s="47" t="e">
        <f>ROUND(V30*Deductions!$F$12,2)</f>
        <v>#N/A</v>
      </c>
      <c r="Y30" s="56" t="e">
        <f>ROUND(V30*Deductions!$C$39-Deductions!$E$39,2)</f>
        <v>#N/A</v>
      </c>
      <c r="Z30" s="47" t="e">
        <f>ROUND(V30*Deductions!$C$43,2)</f>
        <v>#N/A</v>
      </c>
      <c r="AA30" s="47" t="e">
        <f>ROUND(V30*Deductions!$C$49,2)</f>
        <v>#N/A</v>
      </c>
      <c r="AB30" s="47" t="e">
        <f>ROUND(V30*Deductions!$B$52,2)</f>
        <v>#N/A</v>
      </c>
      <c r="AC30" s="47" t="e">
        <f t="shared" si="27"/>
        <v>#N/A</v>
      </c>
      <c r="AD30" s="47" t="e">
        <f>(SUM($AC$25:AD29)+AC30)*-AL23</f>
        <v>#N/A</v>
      </c>
      <c r="AE30" s="47" t="e">
        <f t="shared" si="25"/>
        <v>#N/A</v>
      </c>
      <c r="AF30" s="55" t="e">
        <f t="shared" si="26"/>
        <v>#N/A</v>
      </c>
      <c r="AG30" s="54" t="e">
        <f t="shared" si="30"/>
        <v>#N/A</v>
      </c>
      <c r="AI30" s="40" t="e">
        <f t="shared" si="32"/>
        <v>#N/A</v>
      </c>
      <c r="AK30" s="69" t="e">
        <f>AF30+AD30</f>
        <v>#N/A</v>
      </c>
      <c r="AM30" s="69" t="e">
        <f t="shared" si="31"/>
        <v>#N/A</v>
      </c>
      <c r="AN30" s="69" t="e">
        <f t="shared" si="29"/>
        <v>#N/A</v>
      </c>
    </row>
    <row r="31" spans="1:40" x14ac:dyDescent="0.25">
      <c r="A31" s="29" t="s">
        <v>5</v>
      </c>
      <c r="T31" s="47" t="e">
        <f t="shared" si="23"/>
        <v>#N/A</v>
      </c>
      <c r="U31" s="47" t="e">
        <f t="shared" si="23"/>
        <v>#N/A</v>
      </c>
      <c r="V31" s="53" t="e">
        <f t="shared" si="22"/>
        <v>#N/A</v>
      </c>
      <c r="W31" s="54" t="e">
        <f t="shared" si="24"/>
        <v>#N/A</v>
      </c>
      <c r="X31" s="47" t="e">
        <f>ROUND(V31*Deductions!$F$12,2)</f>
        <v>#N/A</v>
      </c>
      <c r="Y31" s="56" t="e">
        <f>ROUND(V31*Deductions!$C$39-Deductions!$E$39,2)</f>
        <v>#N/A</v>
      </c>
      <c r="Z31" s="47" t="e">
        <f>ROUND(V31*Deductions!$C$43,2)</f>
        <v>#N/A</v>
      </c>
      <c r="AA31" s="47" t="e">
        <f>ROUND(V31*Deductions!$C$49,2)</f>
        <v>#N/A</v>
      </c>
      <c r="AB31" s="47" t="e">
        <f>ROUND(V31*Deductions!$B$52,2)</f>
        <v>#N/A</v>
      </c>
      <c r="AC31" s="47" t="e">
        <f t="shared" si="27"/>
        <v>#N/A</v>
      </c>
      <c r="AD31" s="47"/>
      <c r="AE31" s="47" t="e">
        <f t="shared" si="25"/>
        <v>#N/A</v>
      </c>
      <c r="AF31" s="55" t="e">
        <f t="shared" si="26"/>
        <v>#N/A</v>
      </c>
      <c r="AG31" s="54" t="e">
        <f t="shared" si="30"/>
        <v>#N/A</v>
      </c>
      <c r="AI31" s="40" t="e">
        <f t="shared" si="32"/>
        <v>#N/A</v>
      </c>
      <c r="AK31" s="69" t="e">
        <f t="shared" si="28"/>
        <v>#N/A</v>
      </c>
      <c r="AM31" s="69" t="e">
        <f t="shared" si="31"/>
        <v>#N/A</v>
      </c>
      <c r="AN31" s="69" t="e">
        <f t="shared" si="29"/>
        <v>#N/A</v>
      </c>
    </row>
    <row r="32" spans="1:40" x14ac:dyDescent="0.25">
      <c r="A32" s="29" t="s">
        <v>6</v>
      </c>
      <c r="T32" s="47" t="e">
        <f t="shared" si="23"/>
        <v>#N/A</v>
      </c>
      <c r="U32" s="47" t="e">
        <f t="shared" si="23"/>
        <v>#N/A</v>
      </c>
      <c r="V32" s="53" t="e">
        <f t="shared" si="22"/>
        <v>#N/A</v>
      </c>
      <c r="W32" s="54" t="e">
        <f t="shared" si="24"/>
        <v>#N/A</v>
      </c>
      <c r="X32" s="47" t="e">
        <f>ROUND(V32*Deductions!$F$12,2)</f>
        <v>#N/A</v>
      </c>
      <c r="Y32" s="56" t="e">
        <f>ROUND(V32*Deductions!$C$39-Deductions!$E$39,2)</f>
        <v>#N/A</v>
      </c>
      <c r="Z32" s="47" t="e">
        <f>ROUND(V32*Deductions!$C$43,2)</f>
        <v>#N/A</v>
      </c>
      <c r="AA32" s="47" t="e">
        <f>ROUND(V32*Deductions!$C$49,2)</f>
        <v>#N/A</v>
      </c>
      <c r="AB32" s="47" t="e">
        <f>ROUND(V32*Deductions!$B$52,2)</f>
        <v>#N/A</v>
      </c>
      <c r="AC32" s="47" t="e">
        <f t="shared" si="27"/>
        <v>#N/A</v>
      </c>
      <c r="AD32" s="47" t="e">
        <f>(SUM($AC$25:AD31)+AC32)*-AL23</f>
        <v>#N/A</v>
      </c>
      <c r="AE32" s="47" t="e">
        <f t="shared" si="25"/>
        <v>#N/A</v>
      </c>
      <c r="AF32" s="55" t="e">
        <f t="shared" si="26"/>
        <v>#N/A</v>
      </c>
      <c r="AG32" s="54" t="e">
        <f t="shared" si="30"/>
        <v>#N/A</v>
      </c>
      <c r="AI32" s="40" t="e">
        <f t="shared" si="32"/>
        <v>#N/A</v>
      </c>
      <c r="AK32" s="69" t="e">
        <f t="shared" si="28"/>
        <v>#N/A</v>
      </c>
      <c r="AM32" s="69" t="e">
        <f t="shared" si="31"/>
        <v>#N/A</v>
      </c>
      <c r="AN32" s="69" t="e">
        <f t="shared" si="29"/>
        <v>#N/A</v>
      </c>
    </row>
    <row r="33" spans="1:40" x14ac:dyDescent="0.25">
      <c r="A33" s="29" t="s">
        <v>7</v>
      </c>
      <c r="T33" s="47" t="e">
        <f t="shared" si="23"/>
        <v>#N/A</v>
      </c>
      <c r="U33" s="47" t="e">
        <f t="shared" si="23"/>
        <v>#N/A</v>
      </c>
      <c r="V33" s="53" t="e">
        <f t="shared" si="22"/>
        <v>#N/A</v>
      </c>
      <c r="W33" s="54" t="e">
        <f t="shared" si="24"/>
        <v>#N/A</v>
      </c>
      <c r="X33" s="47" t="e">
        <f>ROUND(V33*Deductions!$F$12,2)</f>
        <v>#N/A</v>
      </c>
      <c r="Y33" s="56" t="e">
        <f>ROUND(V33*Deductions!$C$39-Deductions!$E$39,2)</f>
        <v>#N/A</v>
      </c>
      <c r="Z33" s="47" t="e">
        <f>ROUND(V33*Deductions!$C$43,2)</f>
        <v>#N/A</v>
      </c>
      <c r="AA33" s="47" t="e">
        <f>ROUND(V33*Deductions!$C$49,2)</f>
        <v>#N/A</v>
      </c>
      <c r="AB33" s="47" t="e">
        <f>ROUND(V33*Deductions!$B$52,2)</f>
        <v>#N/A</v>
      </c>
      <c r="AC33" s="47" t="e">
        <f t="shared" si="27"/>
        <v>#N/A</v>
      </c>
      <c r="AD33" s="47"/>
      <c r="AE33" s="47" t="e">
        <f t="shared" si="25"/>
        <v>#N/A</v>
      </c>
      <c r="AF33" s="55" t="e">
        <f t="shared" si="26"/>
        <v>#N/A</v>
      </c>
      <c r="AG33" s="54" t="e">
        <f t="shared" si="30"/>
        <v>#N/A</v>
      </c>
      <c r="AI33" s="40" t="e">
        <f t="shared" si="32"/>
        <v>#N/A</v>
      </c>
      <c r="AK33" s="69" t="e">
        <f t="shared" si="28"/>
        <v>#N/A</v>
      </c>
      <c r="AM33" s="69" t="e">
        <f t="shared" si="31"/>
        <v>#N/A</v>
      </c>
      <c r="AN33" s="69" t="e">
        <f t="shared" si="29"/>
        <v>#N/A</v>
      </c>
    </row>
    <row r="34" spans="1:40" x14ac:dyDescent="0.25">
      <c r="A34" s="29" t="s">
        <v>8</v>
      </c>
      <c r="T34" s="47" t="e">
        <f t="shared" si="23"/>
        <v>#N/A</v>
      </c>
      <c r="U34" s="47" t="e">
        <f t="shared" si="23"/>
        <v>#N/A</v>
      </c>
      <c r="V34" s="53" t="e">
        <f t="shared" si="22"/>
        <v>#N/A</v>
      </c>
      <c r="W34" s="54" t="e">
        <f t="shared" si="24"/>
        <v>#N/A</v>
      </c>
      <c r="X34" s="47" t="e">
        <f>ROUND(V34*Deductions!$F$12,2)</f>
        <v>#N/A</v>
      </c>
      <c r="Y34" s="56" t="e">
        <f>ROUND(V34*Deductions!$C$39-Deductions!$E$39,2)</f>
        <v>#N/A</v>
      </c>
      <c r="Z34" s="47" t="e">
        <f>ROUND(V34*Deductions!$C$43,2)</f>
        <v>#N/A</v>
      </c>
      <c r="AA34" s="47" t="e">
        <f>ROUND(V34*Deductions!$C$49,2)</f>
        <v>#N/A</v>
      </c>
      <c r="AB34" s="47" t="e">
        <f>ROUND(V34*Deductions!$B$52,2)</f>
        <v>#N/A</v>
      </c>
      <c r="AC34" s="47" t="e">
        <f t="shared" si="27"/>
        <v>#N/A</v>
      </c>
      <c r="AD34" s="47"/>
      <c r="AE34" s="47" t="e">
        <f t="shared" si="25"/>
        <v>#N/A</v>
      </c>
      <c r="AF34" s="55" t="e">
        <f t="shared" si="26"/>
        <v>#N/A</v>
      </c>
      <c r="AG34" s="54" t="e">
        <f t="shared" si="30"/>
        <v>#N/A</v>
      </c>
      <c r="AI34" s="40" t="e">
        <f t="shared" si="32"/>
        <v>#N/A</v>
      </c>
      <c r="AK34" s="69" t="e">
        <f t="shared" si="28"/>
        <v>#N/A</v>
      </c>
      <c r="AM34" s="69" t="e">
        <f t="shared" si="31"/>
        <v>#N/A</v>
      </c>
      <c r="AN34" s="69" t="e">
        <f t="shared" si="29"/>
        <v>#N/A</v>
      </c>
    </row>
    <row r="35" spans="1:40" x14ac:dyDescent="0.25">
      <c r="A35" s="29" t="s">
        <v>9</v>
      </c>
      <c r="T35" s="47" t="e">
        <f t="shared" si="23"/>
        <v>#N/A</v>
      </c>
      <c r="U35" s="47" t="e">
        <f t="shared" si="23"/>
        <v>#N/A</v>
      </c>
      <c r="V35" s="53" t="e">
        <f t="shared" si="22"/>
        <v>#N/A</v>
      </c>
      <c r="W35" s="54" t="e">
        <f t="shared" si="24"/>
        <v>#N/A</v>
      </c>
      <c r="X35" s="47" t="e">
        <f>ROUND(V35*Deductions!$F$12,2)</f>
        <v>#N/A</v>
      </c>
      <c r="Y35" s="47" t="e">
        <f>ROUND(V35*Deductions!$C$39,2)</f>
        <v>#N/A</v>
      </c>
      <c r="Z35" s="47" t="e">
        <f>ROUND(V35*Deductions!$C$43,2)</f>
        <v>#N/A</v>
      </c>
      <c r="AA35" s="47" t="e">
        <f>ROUND(V35*Deductions!$C$49,2)</f>
        <v>#N/A</v>
      </c>
      <c r="AB35" s="47" t="e">
        <f>ROUND(V35*Deductions!$B$52,2)</f>
        <v>#N/A</v>
      </c>
      <c r="AD35" s="47" t="e">
        <f>-SUM(AC24:AD34)/2</f>
        <v>#N/A</v>
      </c>
      <c r="AE35" s="47" t="e">
        <f t="shared" si="25"/>
        <v>#N/A</v>
      </c>
      <c r="AF35" s="55" t="e">
        <f t="shared" si="26"/>
        <v>#N/A</v>
      </c>
      <c r="AG35" s="54" t="e">
        <f t="shared" si="30"/>
        <v>#N/A</v>
      </c>
      <c r="AI35" s="40" t="e">
        <f t="shared" si="32"/>
        <v>#N/A</v>
      </c>
      <c r="AK35" s="69" t="e">
        <f t="shared" si="28"/>
        <v>#N/A</v>
      </c>
      <c r="AM35" s="69" t="e">
        <f t="shared" si="31"/>
        <v>#N/A</v>
      </c>
      <c r="AN35" s="69" t="e">
        <f t="shared" si="29"/>
        <v>#N/A</v>
      </c>
    </row>
    <row r="36" spans="1:40" x14ac:dyDescent="0.25">
      <c r="A36" s="29" t="s">
        <v>10</v>
      </c>
      <c r="T36" s="47" t="e">
        <f t="shared" si="23"/>
        <v>#N/A</v>
      </c>
      <c r="U36" s="47" t="e">
        <f t="shared" si="23"/>
        <v>#N/A</v>
      </c>
      <c r="V36" s="53" t="e">
        <f t="shared" si="22"/>
        <v>#N/A</v>
      </c>
      <c r="W36" s="54" t="e">
        <f t="shared" si="24"/>
        <v>#N/A</v>
      </c>
      <c r="X36" s="47" t="e">
        <f>ROUND(V36*Deductions!$F$12,2)</f>
        <v>#N/A</v>
      </c>
      <c r="Y36" s="47" t="e">
        <f>ROUND(V36*Deductions!$C$39,2)</f>
        <v>#N/A</v>
      </c>
      <c r="Z36" s="47" t="e">
        <f>ROUND(V36*Deductions!$C$43,2)</f>
        <v>#N/A</v>
      </c>
      <c r="AA36" s="47" t="e">
        <f>ROUND(V36*Deductions!$C$49,2)</f>
        <v>#N/A</v>
      </c>
      <c r="AB36" s="47" t="e">
        <f>ROUND(V36*Deductions!$B$52,2)</f>
        <v>#N/A</v>
      </c>
      <c r="AD36" s="47" t="e">
        <f>AD35</f>
        <v>#N/A</v>
      </c>
      <c r="AE36" s="47" t="e">
        <f t="shared" si="25"/>
        <v>#N/A</v>
      </c>
      <c r="AF36" s="55" t="e">
        <f t="shared" si="26"/>
        <v>#N/A</v>
      </c>
      <c r="AG36" s="54" t="e">
        <f t="shared" si="30"/>
        <v>#N/A</v>
      </c>
      <c r="AI36" s="40" t="e">
        <f t="shared" si="32"/>
        <v>#N/A</v>
      </c>
      <c r="AK36" s="69" t="e">
        <f t="shared" si="28"/>
        <v>#N/A</v>
      </c>
      <c r="AM36" s="69" t="e">
        <f t="shared" si="31"/>
        <v>#N/A</v>
      </c>
      <c r="AN36" s="69" t="e">
        <f t="shared" si="29"/>
        <v>#N/A</v>
      </c>
    </row>
    <row r="37" spans="1:40" x14ac:dyDescent="0.25">
      <c r="T37" s="40"/>
      <c r="U37" s="40"/>
      <c r="V37" s="40"/>
      <c r="W37" s="40"/>
      <c r="X37" s="40"/>
      <c r="Y37" s="40"/>
      <c r="Z37" s="40"/>
      <c r="AA37" s="40"/>
      <c r="AB37" s="40"/>
      <c r="AC37" s="40"/>
      <c r="AD37" s="40"/>
      <c r="AE37" s="40"/>
      <c r="AF37" s="40"/>
      <c r="AG37" s="40"/>
    </row>
    <row r="38" spans="1:40" x14ac:dyDescent="0.25">
      <c r="A38" s="29" t="s">
        <v>23</v>
      </c>
      <c r="T38" s="70" t="e">
        <f>SUM(T24:T36)</f>
        <v>#N/A</v>
      </c>
      <c r="U38" s="70" t="e">
        <f t="shared" ref="U38:AF38" si="33">SUM(U24:U36)</f>
        <v>#N/A</v>
      </c>
      <c r="V38" s="70" t="e">
        <f t="shared" si="33"/>
        <v>#N/A</v>
      </c>
      <c r="W38" s="70"/>
      <c r="X38" s="70" t="e">
        <f t="shared" si="33"/>
        <v>#N/A</v>
      </c>
      <c r="Y38" s="70" t="e">
        <f t="shared" si="33"/>
        <v>#N/A</v>
      </c>
      <c r="Z38" s="70" t="e">
        <f t="shared" si="33"/>
        <v>#N/A</v>
      </c>
      <c r="AA38" s="70" t="e">
        <f t="shared" si="33"/>
        <v>#N/A</v>
      </c>
      <c r="AB38" s="70" t="e">
        <f t="shared" si="33"/>
        <v>#N/A</v>
      </c>
      <c r="AC38" s="70" t="e">
        <f t="shared" si="33"/>
        <v>#N/A</v>
      </c>
      <c r="AD38" s="70" t="e">
        <f>SUM(AD24:AD36)</f>
        <v>#N/A</v>
      </c>
      <c r="AE38" s="70" t="e">
        <f>SUM(AE24:AE36)</f>
        <v>#N/A</v>
      </c>
      <c r="AF38" s="71" t="e">
        <f t="shared" si="33"/>
        <v>#N/A</v>
      </c>
      <c r="AG38" s="65"/>
    </row>
    <row r="39" spans="1:40" ht="15.75" thickBot="1" x14ac:dyDescent="0.3"/>
    <row r="40" spans="1:40" x14ac:dyDescent="0.25">
      <c r="T40" s="136" t="s">
        <v>22</v>
      </c>
      <c r="U40" s="137"/>
      <c r="V40" s="137"/>
      <c r="W40" s="137"/>
      <c r="X40" s="137"/>
      <c r="Y40" s="137"/>
      <c r="Z40" s="137"/>
      <c r="AA40" s="137"/>
      <c r="AB40" s="137"/>
      <c r="AC40" s="137"/>
      <c r="AD40" s="137"/>
      <c r="AE40" s="137"/>
      <c r="AF40" s="138"/>
      <c r="AG40" s="72"/>
    </row>
    <row r="41" spans="1:40" ht="28.9" customHeight="1" x14ac:dyDescent="0.25">
      <c r="T41" s="45" t="s">
        <v>11</v>
      </c>
      <c r="U41" s="73" t="s">
        <v>12</v>
      </c>
      <c r="V41" s="46" t="s">
        <v>13</v>
      </c>
      <c r="W41" s="48" t="s">
        <v>25</v>
      </c>
      <c r="X41" s="46" t="s">
        <v>14</v>
      </c>
      <c r="Y41" s="46" t="s">
        <v>15</v>
      </c>
      <c r="Z41" s="46" t="s">
        <v>16</v>
      </c>
      <c r="AA41" s="46" t="s">
        <v>17</v>
      </c>
      <c r="AB41" s="46" t="s">
        <v>20</v>
      </c>
      <c r="AC41" s="46"/>
      <c r="AD41" s="46"/>
      <c r="AE41" s="74" t="s">
        <v>18</v>
      </c>
      <c r="AF41" s="75" t="s">
        <v>19</v>
      </c>
      <c r="AG41" s="48" t="s">
        <v>25</v>
      </c>
    </row>
    <row r="42" spans="1:40" x14ac:dyDescent="0.25">
      <c r="A42" s="29" t="s">
        <v>10</v>
      </c>
      <c r="T42" s="45"/>
      <c r="U42" s="73"/>
      <c r="V42" s="46"/>
      <c r="W42" s="48"/>
      <c r="X42" s="46"/>
      <c r="Y42" s="46"/>
      <c r="Z42" s="46"/>
      <c r="AA42" s="46"/>
      <c r="AB42" s="46"/>
      <c r="AC42" s="46"/>
      <c r="AD42" s="46"/>
      <c r="AE42" s="74"/>
      <c r="AF42" s="75"/>
      <c r="AG42" s="48"/>
    </row>
    <row r="43" spans="1:40" x14ac:dyDescent="0.25">
      <c r="A43" s="29" t="s">
        <v>21</v>
      </c>
      <c r="T43" s="76" t="e">
        <f>ROUND($T$19/12,2)</f>
        <v>#N/A</v>
      </c>
      <c r="U43" s="47" t="e">
        <f>ROUND(T43*Rates!$C$2,2)</f>
        <v>#N/A</v>
      </c>
      <c r="V43" s="53" t="e">
        <f>T43+U43</f>
        <v>#N/A</v>
      </c>
      <c r="W43" s="54" t="e">
        <f t="shared" ref="W43:W54" si="34">W42+V43</f>
        <v>#N/A</v>
      </c>
      <c r="X43" s="47" t="e">
        <f>ROUND(V43*Deductions!$F$12,2)</f>
        <v>#N/A</v>
      </c>
      <c r="Y43" s="56" t="e">
        <f>ROUND(V43*Deductions!$C$39-Deductions!$E$39,2)</f>
        <v>#N/A</v>
      </c>
      <c r="Z43" s="47" t="e">
        <f>ROUND(V43*Deductions!$C$43,2)</f>
        <v>#N/A</v>
      </c>
      <c r="AA43" s="47" t="e">
        <f>ROUND(V43*Deductions!$C$49,2)</f>
        <v>#N/A</v>
      </c>
      <c r="AB43" s="47" t="e">
        <f>ROUND(V43*Deductions!$B$52,2)</f>
        <v>#N/A</v>
      </c>
      <c r="AC43" s="47"/>
      <c r="AD43" s="47"/>
      <c r="AE43" s="47" t="e">
        <f t="shared" ref="AE43:AE53" si="35">X43+Y43+Z43+AA43+AB43</f>
        <v>#N/A</v>
      </c>
      <c r="AF43" s="55" t="e">
        <f t="shared" ref="AF43:AF54" si="36">V43-AE43</f>
        <v>#N/A</v>
      </c>
      <c r="AG43" s="54" t="e">
        <f>AF43</f>
        <v>#N/A</v>
      </c>
    </row>
    <row r="44" spans="1:40" x14ac:dyDescent="0.25">
      <c r="A44" s="29" t="s">
        <v>0</v>
      </c>
      <c r="T44" s="76" t="e">
        <f t="shared" ref="T44:T53" si="37">ROUND($T$19/12,2)</f>
        <v>#N/A</v>
      </c>
      <c r="U44" s="47" t="e">
        <f>ROUND(T44*Rates!$C$2,2)</f>
        <v>#N/A</v>
      </c>
      <c r="V44" s="53" t="e">
        <f t="shared" ref="V44:V54" si="38">T44+U44</f>
        <v>#N/A</v>
      </c>
      <c r="W44" s="54" t="e">
        <f t="shared" si="34"/>
        <v>#N/A</v>
      </c>
      <c r="X44" s="47" t="e">
        <f>ROUND(V44*Deductions!$F$12,2)</f>
        <v>#N/A</v>
      </c>
      <c r="Y44" s="56" t="e">
        <f>ROUND(V44*Deductions!$C$39-Deductions!$E$39,2)</f>
        <v>#N/A</v>
      </c>
      <c r="Z44" s="47" t="e">
        <f>ROUND(V44*Deductions!$C$43,2)</f>
        <v>#N/A</v>
      </c>
      <c r="AA44" s="47" t="e">
        <f>ROUND(V44*Deductions!$C$49,2)</f>
        <v>#N/A</v>
      </c>
      <c r="AB44" s="47" t="e">
        <f>ROUND(V44*Deductions!$B$52,2)</f>
        <v>#N/A</v>
      </c>
      <c r="AC44" s="47"/>
      <c r="AD44" s="47"/>
      <c r="AE44" s="47" t="e">
        <f t="shared" si="35"/>
        <v>#N/A</v>
      </c>
      <c r="AF44" s="55" t="e">
        <f t="shared" si="36"/>
        <v>#N/A</v>
      </c>
      <c r="AG44" s="54" t="e">
        <f>AG43+AF44</f>
        <v>#N/A</v>
      </c>
    </row>
    <row r="45" spans="1:40" x14ac:dyDescent="0.25">
      <c r="A45" s="29" t="s">
        <v>1</v>
      </c>
      <c r="T45" s="76" t="e">
        <f t="shared" si="37"/>
        <v>#N/A</v>
      </c>
      <c r="U45" s="47" t="e">
        <f>ROUND(T45*Rates!$C$2,2)</f>
        <v>#N/A</v>
      </c>
      <c r="V45" s="53" t="e">
        <f t="shared" si="38"/>
        <v>#N/A</v>
      </c>
      <c r="W45" s="54" t="e">
        <f t="shared" si="34"/>
        <v>#N/A</v>
      </c>
      <c r="X45" s="47" t="e">
        <f>ROUND(V45*Deductions!$F$12,2)</f>
        <v>#N/A</v>
      </c>
      <c r="Y45" s="56" t="e">
        <f>ROUND(V45*Deductions!$C$39-Deductions!$E$39,2)</f>
        <v>#N/A</v>
      </c>
      <c r="Z45" s="47" t="e">
        <f>ROUND(V45*Deductions!$C$43,2)</f>
        <v>#N/A</v>
      </c>
      <c r="AA45" s="47" t="e">
        <f>ROUND(V45*Deductions!$C$49,2)</f>
        <v>#N/A</v>
      </c>
      <c r="AB45" s="47" t="e">
        <f>ROUND(V45*Deductions!$B$52,2)</f>
        <v>#N/A</v>
      </c>
      <c r="AC45" s="47"/>
      <c r="AD45" s="47"/>
      <c r="AE45" s="47" t="e">
        <f t="shared" si="35"/>
        <v>#N/A</v>
      </c>
      <c r="AF45" s="55" t="e">
        <f t="shared" si="36"/>
        <v>#N/A</v>
      </c>
      <c r="AG45" s="54" t="e">
        <f t="shared" ref="AG45:AG54" si="39">AG44+AF45</f>
        <v>#N/A</v>
      </c>
    </row>
    <row r="46" spans="1:40" x14ac:dyDescent="0.25">
      <c r="A46" s="29" t="s">
        <v>2</v>
      </c>
      <c r="T46" s="76" t="e">
        <f t="shared" si="37"/>
        <v>#N/A</v>
      </c>
      <c r="U46" s="47" t="e">
        <f>ROUND(T46*Rates!$C$2,2)</f>
        <v>#N/A</v>
      </c>
      <c r="V46" s="53" t="e">
        <f t="shared" si="38"/>
        <v>#N/A</v>
      </c>
      <c r="W46" s="54" t="e">
        <f t="shared" si="34"/>
        <v>#N/A</v>
      </c>
      <c r="X46" s="47" t="e">
        <f>ROUND(V46*Deductions!$F$12,2)</f>
        <v>#N/A</v>
      </c>
      <c r="Y46" s="56" t="e">
        <f>ROUND(V46*Deductions!$C$39-Deductions!$E$39,2)</f>
        <v>#N/A</v>
      </c>
      <c r="Z46" s="47" t="e">
        <f>ROUND(V46*Deductions!$C$43,2)</f>
        <v>#N/A</v>
      </c>
      <c r="AA46" s="47" t="e">
        <f>ROUND(V46*Deductions!$C$49,2)</f>
        <v>#N/A</v>
      </c>
      <c r="AB46" s="47" t="e">
        <f>ROUND(V46*Deductions!$B$52,2)</f>
        <v>#N/A</v>
      </c>
      <c r="AC46" s="47"/>
      <c r="AD46" s="47"/>
      <c r="AE46" s="47" t="e">
        <f t="shared" si="35"/>
        <v>#N/A</v>
      </c>
      <c r="AF46" s="55" t="e">
        <f t="shared" si="36"/>
        <v>#N/A</v>
      </c>
      <c r="AG46" s="54" t="e">
        <f t="shared" si="39"/>
        <v>#N/A</v>
      </c>
    </row>
    <row r="47" spans="1:40" x14ac:dyDescent="0.25">
      <c r="A47" s="29" t="s">
        <v>3</v>
      </c>
      <c r="T47" s="76" t="e">
        <f t="shared" si="37"/>
        <v>#N/A</v>
      </c>
      <c r="U47" s="47" t="e">
        <f>ROUND(T47*Rates!$C$2,2)</f>
        <v>#N/A</v>
      </c>
      <c r="V47" s="53" t="e">
        <f t="shared" si="38"/>
        <v>#N/A</v>
      </c>
      <c r="W47" s="54" t="e">
        <f t="shared" si="34"/>
        <v>#N/A</v>
      </c>
      <c r="X47" s="47" t="e">
        <f>ROUND(V47*Deductions!$F$12,2)</f>
        <v>#N/A</v>
      </c>
      <c r="Y47" s="56" t="e">
        <f>ROUND(V47*Deductions!$C$39-Deductions!$E$39,2)</f>
        <v>#N/A</v>
      </c>
      <c r="Z47" s="47" t="e">
        <f>ROUND(V47*Deductions!$C$43,2)</f>
        <v>#N/A</v>
      </c>
      <c r="AA47" s="47" t="e">
        <f>ROUND(V47*Deductions!$C$49,2)</f>
        <v>#N/A</v>
      </c>
      <c r="AB47" s="47" t="e">
        <f>ROUND(V47*Deductions!$B$52,2)</f>
        <v>#N/A</v>
      </c>
      <c r="AC47" s="47"/>
      <c r="AD47" s="47"/>
      <c r="AE47" s="47" t="e">
        <f t="shared" si="35"/>
        <v>#N/A</v>
      </c>
      <c r="AF47" s="55" t="e">
        <f t="shared" si="36"/>
        <v>#N/A</v>
      </c>
      <c r="AG47" s="54" t="e">
        <f t="shared" si="39"/>
        <v>#N/A</v>
      </c>
    </row>
    <row r="48" spans="1:40" x14ac:dyDescent="0.25">
      <c r="A48" s="29" t="s">
        <v>4</v>
      </c>
      <c r="T48" s="76" t="e">
        <f t="shared" si="37"/>
        <v>#N/A</v>
      </c>
      <c r="U48" s="47" t="e">
        <f>ROUND(T48*Rates!$C$2,2)</f>
        <v>#N/A</v>
      </c>
      <c r="V48" s="53" t="e">
        <f t="shared" si="38"/>
        <v>#N/A</v>
      </c>
      <c r="W48" s="54" t="e">
        <f t="shared" si="34"/>
        <v>#N/A</v>
      </c>
      <c r="X48" s="47" t="e">
        <f>ROUND(V48*Deductions!$F$12,2)</f>
        <v>#N/A</v>
      </c>
      <c r="Y48" s="56" t="e">
        <f>ROUND(V48*Deductions!$C$39-Deductions!$E$39,2)</f>
        <v>#N/A</v>
      </c>
      <c r="Z48" s="47" t="e">
        <f>ROUND(V48*Deductions!$C$43,2)</f>
        <v>#N/A</v>
      </c>
      <c r="AA48" s="47" t="e">
        <f>ROUND(V48*Deductions!$C$49,2)</f>
        <v>#N/A</v>
      </c>
      <c r="AB48" s="47" t="e">
        <f>ROUND(V48*Deductions!$B$52,2)</f>
        <v>#N/A</v>
      </c>
      <c r="AC48" s="47"/>
      <c r="AD48" s="47"/>
      <c r="AE48" s="47" t="e">
        <f t="shared" si="35"/>
        <v>#N/A</v>
      </c>
      <c r="AF48" s="55" t="e">
        <f t="shared" si="36"/>
        <v>#N/A</v>
      </c>
      <c r="AG48" s="54" t="e">
        <f t="shared" si="39"/>
        <v>#N/A</v>
      </c>
    </row>
    <row r="49" spans="1:33" x14ac:dyDescent="0.25">
      <c r="A49" s="29" t="s">
        <v>5</v>
      </c>
      <c r="T49" s="76" t="e">
        <f t="shared" si="37"/>
        <v>#N/A</v>
      </c>
      <c r="U49" s="47" t="e">
        <f>ROUND(T49*Rates!$C$2,2)</f>
        <v>#N/A</v>
      </c>
      <c r="V49" s="53" t="e">
        <f t="shared" si="38"/>
        <v>#N/A</v>
      </c>
      <c r="W49" s="54" t="e">
        <f t="shared" si="34"/>
        <v>#N/A</v>
      </c>
      <c r="X49" s="47" t="e">
        <f>ROUND(V49*Deductions!$F$12,2)</f>
        <v>#N/A</v>
      </c>
      <c r="Y49" s="56" t="e">
        <f>ROUND(V49*Deductions!$C$39-Deductions!$E$39,2)</f>
        <v>#N/A</v>
      </c>
      <c r="Z49" s="47" t="e">
        <f>ROUND(V49*Deductions!$C$43,2)</f>
        <v>#N/A</v>
      </c>
      <c r="AA49" s="47" t="e">
        <f>ROUND(V49*Deductions!$C$49,2)</f>
        <v>#N/A</v>
      </c>
      <c r="AB49" s="47" t="e">
        <f>ROUND(V49*Deductions!$B$52,2)</f>
        <v>#N/A</v>
      </c>
      <c r="AC49" s="47"/>
      <c r="AD49" s="47"/>
      <c r="AE49" s="47" t="e">
        <f t="shared" si="35"/>
        <v>#N/A</v>
      </c>
      <c r="AF49" s="55" t="e">
        <f t="shared" si="36"/>
        <v>#N/A</v>
      </c>
      <c r="AG49" s="54" t="e">
        <f t="shared" si="39"/>
        <v>#N/A</v>
      </c>
    </row>
    <row r="50" spans="1:33" x14ac:dyDescent="0.25">
      <c r="A50" s="29" t="s">
        <v>6</v>
      </c>
      <c r="T50" s="76" t="e">
        <f t="shared" si="37"/>
        <v>#N/A</v>
      </c>
      <c r="U50" s="47" t="e">
        <f>ROUND(T50*Rates!$C$2,2)</f>
        <v>#N/A</v>
      </c>
      <c r="V50" s="53" t="e">
        <f t="shared" si="38"/>
        <v>#N/A</v>
      </c>
      <c r="W50" s="54" t="e">
        <f t="shared" si="34"/>
        <v>#N/A</v>
      </c>
      <c r="X50" s="47" t="e">
        <f>ROUND(V50*Deductions!$F$12,2)</f>
        <v>#N/A</v>
      </c>
      <c r="Y50" s="56" t="e">
        <f>ROUND(V50*Deductions!$C$39-Deductions!$E$39,2)</f>
        <v>#N/A</v>
      </c>
      <c r="Z50" s="47" t="e">
        <f>ROUND(V50*Deductions!$C$43,2)</f>
        <v>#N/A</v>
      </c>
      <c r="AA50" s="47" t="e">
        <f>ROUND(V50*Deductions!$C$49,2)</f>
        <v>#N/A</v>
      </c>
      <c r="AB50" s="47" t="e">
        <f>ROUND(V50*Deductions!$B$52,2)</f>
        <v>#N/A</v>
      </c>
      <c r="AC50" s="47"/>
      <c r="AD50" s="47"/>
      <c r="AE50" s="47" t="e">
        <f t="shared" si="35"/>
        <v>#N/A</v>
      </c>
      <c r="AF50" s="55" t="e">
        <f t="shared" si="36"/>
        <v>#N/A</v>
      </c>
      <c r="AG50" s="54" t="e">
        <f t="shared" si="39"/>
        <v>#N/A</v>
      </c>
    </row>
    <row r="51" spans="1:33" x14ac:dyDescent="0.25">
      <c r="A51" s="29" t="s">
        <v>7</v>
      </c>
      <c r="T51" s="76" t="e">
        <f t="shared" si="37"/>
        <v>#N/A</v>
      </c>
      <c r="U51" s="47" t="e">
        <f>ROUND(T51*Rates!$C$2,2)</f>
        <v>#N/A</v>
      </c>
      <c r="V51" s="53" t="e">
        <f t="shared" si="38"/>
        <v>#N/A</v>
      </c>
      <c r="W51" s="54" t="e">
        <f t="shared" si="34"/>
        <v>#N/A</v>
      </c>
      <c r="X51" s="47" t="e">
        <f>ROUND(V51*Deductions!$F$12,2)</f>
        <v>#N/A</v>
      </c>
      <c r="Y51" s="56" t="e">
        <f>ROUND(V51*Deductions!$C$39-Deductions!$E$39,2)</f>
        <v>#N/A</v>
      </c>
      <c r="Z51" s="47" t="e">
        <f>ROUND(V51*Deductions!$C$43,2)</f>
        <v>#N/A</v>
      </c>
      <c r="AA51" s="47" t="e">
        <f>ROUND(V51*Deductions!$C$49,2)</f>
        <v>#N/A</v>
      </c>
      <c r="AB51" s="47" t="e">
        <f>ROUND(V51*Deductions!$B$52,2)</f>
        <v>#N/A</v>
      </c>
      <c r="AC51" s="47"/>
      <c r="AD51" s="47"/>
      <c r="AE51" s="47" t="e">
        <f t="shared" si="35"/>
        <v>#N/A</v>
      </c>
      <c r="AF51" s="55" t="e">
        <f t="shared" si="36"/>
        <v>#N/A</v>
      </c>
      <c r="AG51" s="54" t="e">
        <f t="shared" si="39"/>
        <v>#N/A</v>
      </c>
    </row>
    <row r="52" spans="1:33" x14ac:dyDescent="0.25">
      <c r="A52" s="29" t="s">
        <v>8</v>
      </c>
      <c r="T52" s="76" t="e">
        <f t="shared" si="37"/>
        <v>#N/A</v>
      </c>
      <c r="U52" s="47" t="e">
        <f>ROUND(T52*Rates!$C$2,2)</f>
        <v>#N/A</v>
      </c>
      <c r="V52" s="53" t="e">
        <f t="shared" si="38"/>
        <v>#N/A</v>
      </c>
      <c r="W52" s="54" t="e">
        <f t="shared" si="34"/>
        <v>#N/A</v>
      </c>
      <c r="X52" s="47" t="e">
        <f>ROUND(V52*Deductions!$F$12,2)</f>
        <v>#N/A</v>
      </c>
      <c r="Y52" s="56" t="e">
        <f>ROUND(V52*Deductions!$C$39-Deductions!$E$39,2)</f>
        <v>#N/A</v>
      </c>
      <c r="Z52" s="47" t="e">
        <f>ROUND(V52*Deductions!$C$43,2)</f>
        <v>#N/A</v>
      </c>
      <c r="AA52" s="47" t="e">
        <f>ROUND(V52*Deductions!$C$49,2)</f>
        <v>#N/A</v>
      </c>
      <c r="AB52" s="47" t="e">
        <f>ROUND(V52*Deductions!$B$52,2)</f>
        <v>#N/A</v>
      </c>
      <c r="AC52" s="47"/>
      <c r="AD52" s="47"/>
      <c r="AE52" s="47" t="e">
        <f t="shared" si="35"/>
        <v>#N/A</v>
      </c>
      <c r="AF52" s="55" t="e">
        <f t="shared" si="36"/>
        <v>#N/A</v>
      </c>
      <c r="AG52" s="54" t="e">
        <f t="shared" si="39"/>
        <v>#N/A</v>
      </c>
    </row>
    <row r="53" spans="1:33" x14ac:dyDescent="0.25">
      <c r="A53" s="29" t="s">
        <v>9</v>
      </c>
      <c r="T53" s="76" t="e">
        <f t="shared" si="37"/>
        <v>#N/A</v>
      </c>
      <c r="U53" s="47" t="e">
        <f>ROUND(T53*Rates!$C$2,2)</f>
        <v>#N/A</v>
      </c>
      <c r="V53" s="53" t="e">
        <f t="shared" si="38"/>
        <v>#N/A</v>
      </c>
      <c r="W53" s="54" t="e">
        <f t="shared" si="34"/>
        <v>#N/A</v>
      </c>
      <c r="X53" s="47" t="e">
        <f>ROUND(V53*Deductions!$F$12,2)</f>
        <v>#N/A</v>
      </c>
      <c r="Y53" s="47" t="e">
        <f>ROUND(V53*Deductions!$C$39,2)</f>
        <v>#N/A</v>
      </c>
      <c r="Z53" s="47" t="e">
        <f>ROUND(V53*Deductions!$C$43,2)</f>
        <v>#N/A</v>
      </c>
      <c r="AA53" s="47" t="e">
        <f>ROUND(V53*Deductions!$C$49,2)</f>
        <v>#N/A</v>
      </c>
      <c r="AB53" s="47" t="e">
        <f>ROUND(V53*Deductions!$B$52,2)</f>
        <v>#N/A</v>
      </c>
      <c r="AC53" s="47"/>
      <c r="AD53" s="47"/>
      <c r="AE53" s="47" t="e">
        <f t="shared" si="35"/>
        <v>#N/A</v>
      </c>
      <c r="AF53" s="55" t="e">
        <f t="shared" si="36"/>
        <v>#N/A</v>
      </c>
      <c r="AG53" s="54" t="e">
        <f t="shared" si="39"/>
        <v>#N/A</v>
      </c>
    </row>
    <row r="54" spans="1:33" ht="15.75" thickBot="1" x14ac:dyDescent="0.3">
      <c r="A54" s="29" t="s">
        <v>10</v>
      </c>
      <c r="S54" s="77" t="s">
        <v>150</v>
      </c>
      <c r="T54" s="76" t="e">
        <f>T19-SUM(T43:T53)</f>
        <v>#N/A</v>
      </c>
      <c r="U54" s="47" t="e">
        <f>U19-SUM(U43:U53)</f>
        <v>#N/A</v>
      </c>
      <c r="V54" s="53" t="e">
        <f t="shared" si="38"/>
        <v>#N/A</v>
      </c>
      <c r="W54" s="54" t="e">
        <f t="shared" si="34"/>
        <v>#N/A</v>
      </c>
      <c r="X54" s="47" t="e">
        <f>X19-SUM(X43:X53)</f>
        <v>#N/A</v>
      </c>
      <c r="Y54" s="47" t="e">
        <f>Y19-SUM(Y43:Y53)</f>
        <v>#N/A</v>
      </c>
      <c r="Z54" s="47" t="e">
        <f>Z19-SUM(Z43:Z53)</f>
        <v>#N/A</v>
      </c>
      <c r="AA54" s="47" t="e">
        <f>AA19-SUM(AA43:AA53)</f>
        <v>#N/A</v>
      </c>
      <c r="AB54" s="47" t="e">
        <f>AB19-SUM(AB43:AB53)</f>
        <v>#N/A</v>
      </c>
      <c r="AC54" s="47"/>
      <c r="AD54" s="59"/>
      <c r="AE54" s="59" t="e">
        <f>X54+Y54+Z54+AA54+AB54+AC54</f>
        <v>#N/A</v>
      </c>
      <c r="AF54" s="78" t="e">
        <f t="shared" si="36"/>
        <v>#N/A</v>
      </c>
      <c r="AG54" s="54" t="e">
        <f t="shared" si="39"/>
        <v>#N/A</v>
      </c>
    </row>
    <row r="56" spans="1:33" x14ac:dyDescent="0.25">
      <c r="A56" s="29" t="s">
        <v>23</v>
      </c>
      <c r="T56" s="70" t="e">
        <f>SUM(T42:T55)</f>
        <v>#N/A</v>
      </c>
      <c r="U56" s="70" t="e">
        <f t="shared" ref="U56:X56" si="40">SUM(U42:U55)</f>
        <v>#N/A</v>
      </c>
      <c r="V56" s="70" t="e">
        <f t="shared" si="40"/>
        <v>#N/A</v>
      </c>
      <c r="W56" s="70"/>
      <c r="X56" s="70" t="e">
        <f t="shared" si="40"/>
        <v>#N/A</v>
      </c>
      <c r="Y56" s="70" t="e">
        <f t="shared" ref="Y56" si="41">SUM(Y42:Y55)</f>
        <v>#N/A</v>
      </c>
      <c r="Z56" s="70" t="e">
        <f t="shared" ref="Z56" si="42">SUM(Z42:Z55)</f>
        <v>#N/A</v>
      </c>
      <c r="AA56" s="70" t="e">
        <f t="shared" ref="AA56" si="43">SUM(AA42:AA55)</f>
        <v>#N/A</v>
      </c>
      <c r="AB56" s="70" t="e">
        <f t="shared" ref="AB56" si="44">SUM(AB42:AB55)</f>
        <v>#N/A</v>
      </c>
      <c r="AC56" s="70">
        <f t="shared" ref="AC56" si="45">SUM(AC42:AC55)</f>
        <v>0</v>
      </c>
      <c r="AD56" s="70">
        <f t="shared" ref="AD56" si="46">SUM(AD42:AD55)</f>
        <v>0</v>
      </c>
      <c r="AE56" s="70" t="e">
        <f t="shared" ref="AE56" si="47">SUM(AE42:AE55)</f>
        <v>#N/A</v>
      </c>
      <c r="AF56" s="71" t="e">
        <f t="shared" ref="AF56" si="48">SUM(AF42:AF55)</f>
        <v>#N/A</v>
      </c>
      <c r="AG56" s="71" t="e">
        <f>AF56-AF19</f>
        <v>#N/A</v>
      </c>
    </row>
  </sheetData>
  <sheetProtection sheet="1" objects="1" scenarios="1"/>
  <mergeCells count="4">
    <mergeCell ref="T40:AF40"/>
    <mergeCell ref="T3:AF3"/>
    <mergeCell ref="T22:AF22"/>
    <mergeCell ref="I3:N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A7" zoomScale="115" zoomScaleNormal="115" workbookViewId="0">
      <selection activeCell="A7" sqref="A1:XFD1048576"/>
    </sheetView>
  </sheetViews>
  <sheetFormatPr defaultColWidth="8.85546875" defaultRowHeight="15" x14ac:dyDescent="0.25"/>
  <cols>
    <col min="1" max="2" width="12.140625" style="29" customWidth="1"/>
    <col min="3" max="3" width="11.42578125" style="30" customWidth="1"/>
    <col min="4" max="4" width="11.42578125" style="29" customWidth="1"/>
    <col min="5" max="5" width="9.85546875" style="29" bestFit="1" customWidth="1"/>
    <col min="6" max="6" width="8.85546875" style="29" bestFit="1" customWidth="1"/>
    <col min="7" max="9" width="8.85546875" style="29"/>
    <col min="10" max="10" width="9.85546875" style="29" bestFit="1" customWidth="1"/>
    <col min="11" max="16384" width="8.85546875" style="29"/>
  </cols>
  <sheetData>
    <row r="1" spans="1:7" x14ac:dyDescent="0.25">
      <c r="A1" s="44" t="s">
        <v>122</v>
      </c>
    </row>
    <row r="3" spans="1:7" x14ac:dyDescent="0.25">
      <c r="A3" s="29" t="s">
        <v>120</v>
      </c>
      <c r="C3" s="30" t="e">
        <f>Calc!T19</f>
        <v>#N/A</v>
      </c>
      <c r="D3" s="29" t="s">
        <v>123</v>
      </c>
    </row>
    <row r="4" spans="1:7" x14ac:dyDescent="0.25">
      <c r="A4" s="29" t="s">
        <v>115</v>
      </c>
      <c r="C4" s="30" t="e">
        <f>Calc!U19</f>
        <v>#N/A</v>
      </c>
      <c r="D4" s="29" t="s">
        <v>123</v>
      </c>
    </row>
    <row r="5" spans="1:7" x14ac:dyDescent="0.25">
      <c r="B5" s="77" t="s">
        <v>121</v>
      </c>
      <c r="C5" s="79" t="e">
        <f>SUM(C3:C4)</f>
        <v>#N/A</v>
      </c>
    </row>
    <row r="6" spans="1:7" x14ac:dyDescent="0.25">
      <c r="A6" s="29" t="s">
        <v>84</v>
      </c>
      <c r="B6" s="77"/>
      <c r="C6" s="30">
        <v>0</v>
      </c>
      <c r="D6" s="29" t="s">
        <v>135</v>
      </c>
    </row>
    <row r="7" spans="1:7" ht="15.75" thickBot="1" x14ac:dyDescent="0.3">
      <c r="B7" s="77" t="s">
        <v>124</v>
      </c>
      <c r="C7" s="80" t="e">
        <f>C5+C6</f>
        <v>#N/A</v>
      </c>
    </row>
    <row r="8" spans="1:7" x14ac:dyDescent="0.25">
      <c r="B8" s="77"/>
      <c r="C8" s="81"/>
    </row>
    <row r="9" spans="1:7" x14ac:dyDescent="0.25">
      <c r="B9" s="77"/>
      <c r="C9" s="81" t="s">
        <v>129</v>
      </c>
      <c r="D9" s="29" t="s">
        <v>130</v>
      </c>
    </row>
    <row r="10" spans="1:7" x14ac:dyDescent="0.25">
      <c r="A10" s="29" t="s">
        <v>151</v>
      </c>
      <c r="B10" s="77"/>
      <c r="C10" s="81" t="e">
        <f>F32</f>
        <v>#N/A</v>
      </c>
      <c r="D10" s="82" t="e">
        <f>C7*C34</f>
        <v>#N/A</v>
      </c>
    </row>
    <row r="11" spans="1:7" x14ac:dyDescent="0.25">
      <c r="A11" s="29" t="s">
        <v>153</v>
      </c>
      <c r="B11" s="77"/>
      <c r="C11" s="81" t="e">
        <f>-C24</f>
        <v>#N/A</v>
      </c>
      <c r="D11" s="81" t="e">
        <f>-D24</f>
        <v>#N/A</v>
      </c>
    </row>
    <row r="12" spans="1:7" x14ac:dyDescent="0.25">
      <c r="B12" s="77"/>
      <c r="C12" s="79" t="e">
        <f>C10+C11</f>
        <v>#N/A</v>
      </c>
      <c r="D12" s="79" t="e">
        <f>D10+D11</f>
        <v>#N/A</v>
      </c>
      <c r="E12" s="82" t="e">
        <f>C12+D12</f>
        <v>#N/A</v>
      </c>
      <c r="F12" s="68" t="e">
        <f>E12/C5</f>
        <v>#N/A</v>
      </c>
      <c r="G12" s="29" t="s">
        <v>132</v>
      </c>
    </row>
    <row r="13" spans="1:7" x14ac:dyDescent="0.25">
      <c r="B13" s="77"/>
      <c r="C13" s="81"/>
    </row>
    <row r="14" spans="1:7" x14ac:dyDescent="0.25">
      <c r="B14" s="77"/>
      <c r="C14" s="81"/>
    </row>
    <row r="15" spans="1:7" x14ac:dyDescent="0.25">
      <c r="B15" s="77"/>
      <c r="C15" s="81"/>
    </row>
    <row r="16" spans="1:7" x14ac:dyDescent="0.25">
      <c r="B16" s="77"/>
      <c r="C16" s="81"/>
    </row>
    <row r="17" spans="1:6" x14ac:dyDescent="0.25">
      <c r="B17" s="77"/>
      <c r="C17" s="81" t="s">
        <v>129</v>
      </c>
      <c r="D17" s="29" t="s">
        <v>130</v>
      </c>
    </row>
    <row r="18" spans="1:6" x14ac:dyDescent="0.25">
      <c r="A18" s="29" t="s">
        <v>148</v>
      </c>
      <c r="B18" s="77"/>
      <c r="C18" s="83">
        <v>12069</v>
      </c>
      <c r="D18" s="83">
        <v>19369</v>
      </c>
    </row>
    <row r="19" spans="1:6" x14ac:dyDescent="0.25">
      <c r="A19" s="29" t="s">
        <v>142</v>
      </c>
      <c r="B19" s="77"/>
      <c r="C19" s="83" t="e">
        <f>Calc!Y19</f>
        <v>#N/A</v>
      </c>
      <c r="D19" s="83" t="e">
        <f>Calc!Y19</f>
        <v>#N/A</v>
      </c>
    </row>
    <row r="20" spans="1:6" x14ac:dyDescent="0.25">
      <c r="A20" s="29" t="s">
        <v>16</v>
      </c>
      <c r="B20" s="77"/>
      <c r="C20" s="83" t="e">
        <f>Calc!Z19</f>
        <v>#N/A</v>
      </c>
      <c r="D20" s="83" t="e">
        <f>Calc!Z19</f>
        <v>#N/A</v>
      </c>
    </row>
    <row r="21" spans="1:6" x14ac:dyDescent="0.25">
      <c r="A21" s="29" t="s">
        <v>149</v>
      </c>
      <c r="B21" s="77"/>
      <c r="C21" s="83" t="e">
        <f>Calc!AB19</f>
        <v>#N/A</v>
      </c>
      <c r="D21" s="83" t="e">
        <f>Calc!AB19</f>
        <v>#N/A</v>
      </c>
    </row>
    <row r="22" spans="1:6" x14ac:dyDescent="0.25">
      <c r="A22" s="29" t="s">
        <v>152</v>
      </c>
      <c r="B22" s="77"/>
      <c r="C22" s="84" t="e">
        <f>SUM(C18:C21)</f>
        <v>#N/A</v>
      </c>
      <c r="D22" s="84" t="e">
        <f>SUM(D18:D21)</f>
        <v>#N/A</v>
      </c>
    </row>
    <row r="23" spans="1:6" ht="15.75" thickBot="1" x14ac:dyDescent="0.3">
      <c r="A23" s="29" t="s">
        <v>131</v>
      </c>
      <c r="B23" s="85">
        <v>0.15</v>
      </c>
      <c r="C23" s="80" t="e">
        <f>C22*$B$23</f>
        <v>#N/A</v>
      </c>
      <c r="D23" s="80" t="e">
        <f>D22*$B$23</f>
        <v>#N/A</v>
      </c>
    </row>
    <row r="24" spans="1:6" x14ac:dyDescent="0.25">
      <c r="A24" s="29" t="s">
        <v>154</v>
      </c>
      <c r="B24" s="85"/>
      <c r="C24" s="81" t="e">
        <f>IF(C10&gt;C23,C23,C10)</f>
        <v>#N/A</v>
      </c>
      <c r="D24" s="81" t="e">
        <f>IF(D10&gt;D23,D23,D10)</f>
        <v>#N/A</v>
      </c>
    </row>
    <row r="25" spans="1:6" x14ac:dyDescent="0.25">
      <c r="B25" s="77"/>
      <c r="C25" s="81"/>
      <c r="D25" s="81"/>
    </row>
    <row r="26" spans="1:6" x14ac:dyDescent="0.25">
      <c r="A26" s="44" t="s">
        <v>125</v>
      </c>
      <c r="E26" s="29" t="s">
        <v>133</v>
      </c>
      <c r="F26" s="29" t="s">
        <v>134</v>
      </c>
    </row>
    <row r="27" spans="1:6" x14ac:dyDescent="0.25">
      <c r="A27" s="86">
        <v>0</v>
      </c>
      <c r="B27" s="86">
        <v>47630</v>
      </c>
      <c r="C27" s="87">
        <v>0.15</v>
      </c>
      <c r="E27" s="30" t="e">
        <f>IF($C$7&gt;B27,B27,C7)</f>
        <v>#N/A</v>
      </c>
      <c r="F27" s="30" t="e">
        <f>E27*C27</f>
        <v>#N/A</v>
      </c>
    </row>
    <row r="28" spans="1:6" x14ac:dyDescent="0.25">
      <c r="A28" s="86">
        <f>B27+1</f>
        <v>47631</v>
      </c>
      <c r="B28" s="86">
        <v>95259</v>
      </c>
      <c r="C28" s="87">
        <v>0.20499999999999999</v>
      </c>
      <c r="E28" s="30" t="e">
        <f>IF($C$7&gt;B28,B28-A28,IF($C$7&gt;A28,$C$7-SUM($E$26:E27),0))</f>
        <v>#N/A</v>
      </c>
      <c r="F28" s="30" t="e">
        <f t="shared" ref="F28:F31" si="0">E28*C28</f>
        <v>#N/A</v>
      </c>
    </row>
    <row r="29" spans="1:6" x14ac:dyDescent="0.25">
      <c r="A29" s="86">
        <f t="shared" ref="A29:A31" si="1">B28+1</f>
        <v>95260</v>
      </c>
      <c r="B29" s="86">
        <v>147687</v>
      </c>
      <c r="C29" s="87">
        <v>0.26</v>
      </c>
      <c r="E29" s="30" t="e">
        <f>IF($C$7&gt;B29,B29-A29,IF($C$7&gt;A29,$C$7-SUM($E$26:E28),0))</f>
        <v>#N/A</v>
      </c>
      <c r="F29" s="30" t="e">
        <f t="shared" si="0"/>
        <v>#N/A</v>
      </c>
    </row>
    <row r="30" spans="1:6" x14ac:dyDescent="0.25">
      <c r="A30" s="86">
        <f t="shared" si="1"/>
        <v>147688</v>
      </c>
      <c r="B30" s="86">
        <v>210371</v>
      </c>
      <c r="C30" s="87">
        <v>0.28999999999999998</v>
      </c>
      <c r="E30" s="30" t="e">
        <f>IF($C$7&gt;B30,B30-A30,IF($C$7&gt;A30,$C$7-SUM($E$26:E29),0))</f>
        <v>#N/A</v>
      </c>
      <c r="F30" s="30" t="e">
        <f t="shared" si="0"/>
        <v>#N/A</v>
      </c>
    </row>
    <row r="31" spans="1:6" x14ac:dyDescent="0.25">
      <c r="A31" s="86">
        <f t="shared" si="1"/>
        <v>210372</v>
      </c>
      <c r="B31" s="88" t="s">
        <v>126</v>
      </c>
      <c r="C31" s="87">
        <v>0.33</v>
      </c>
      <c r="E31" s="30" t="e">
        <f>IF($C$7&gt;B31,B31-A31,IF($C$7&gt;A31,$C$7-SUM($E$26:E30),0))</f>
        <v>#N/A</v>
      </c>
      <c r="F31" s="30" t="e">
        <f t="shared" si="0"/>
        <v>#N/A</v>
      </c>
    </row>
    <row r="32" spans="1:6" x14ac:dyDescent="0.25">
      <c r="A32" s="89"/>
      <c r="C32" s="90"/>
      <c r="E32" s="79" t="e">
        <f>SUM(E27:E31)</f>
        <v>#N/A</v>
      </c>
      <c r="F32" s="79" t="e">
        <f>SUM(F27:F31)</f>
        <v>#N/A</v>
      </c>
    </row>
    <row r="33" spans="1:12" x14ac:dyDescent="0.25">
      <c r="E33" s="30"/>
      <c r="F33" s="30"/>
    </row>
    <row r="34" spans="1:12" x14ac:dyDescent="0.25">
      <c r="A34" s="44" t="s">
        <v>127</v>
      </c>
      <c r="C34" s="87">
        <v>0.1</v>
      </c>
      <c r="D34" s="29" t="s">
        <v>128</v>
      </c>
    </row>
    <row r="37" spans="1:12" x14ac:dyDescent="0.25">
      <c r="A37" s="29" t="s">
        <v>142</v>
      </c>
      <c r="B37" s="29" t="s">
        <v>145</v>
      </c>
    </row>
    <row r="38" spans="1:12" x14ac:dyDescent="0.25">
      <c r="A38" s="29" t="s">
        <v>143</v>
      </c>
      <c r="B38" s="86">
        <v>57400</v>
      </c>
      <c r="C38" s="91">
        <v>5.0999999999999997E-2</v>
      </c>
      <c r="D38" s="30">
        <f>B38*C38</f>
        <v>2927.3999999999996</v>
      </c>
      <c r="J38" s="30" t="e">
        <f>C7</f>
        <v>#N/A</v>
      </c>
    </row>
    <row r="39" spans="1:12" x14ac:dyDescent="0.25">
      <c r="A39" s="29" t="s">
        <v>144</v>
      </c>
      <c r="B39" s="86">
        <v>3500</v>
      </c>
      <c r="C39" s="91">
        <v>5.0999999999999997E-2</v>
      </c>
      <c r="D39" s="30">
        <f>B39*C39</f>
        <v>178.5</v>
      </c>
      <c r="E39" s="29">
        <f>D39/10</f>
        <v>17.850000000000001</v>
      </c>
      <c r="F39" s="29" t="s">
        <v>146</v>
      </c>
      <c r="J39" s="30">
        <f>B39</f>
        <v>3500</v>
      </c>
    </row>
    <row r="40" spans="1:12" x14ac:dyDescent="0.25">
      <c r="B40" s="92">
        <f>B38-B39</f>
        <v>53900</v>
      </c>
      <c r="D40" s="79">
        <f>D38-D39</f>
        <v>2748.8999999999996</v>
      </c>
      <c r="J40" s="79" t="e">
        <f>J38-J39</f>
        <v>#N/A</v>
      </c>
    </row>
    <row r="41" spans="1:12" x14ac:dyDescent="0.25">
      <c r="J41" s="93">
        <v>5.0999999999999997E-2</v>
      </c>
      <c r="K41" s="30" t="e">
        <f>J40*J41</f>
        <v>#N/A</v>
      </c>
      <c r="L41" s="30" t="e">
        <f>Calc!Y19</f>
        <v>#N/A</v>
      </c>
    </row>
    <row r="42" spans="1:12" x14ac:dyDescent="0.25">
      <c r="A42" s="29" t="s">
        <v>16</v>
      </c>
      <c r="B42" s="94"/>
      <c r="K42" s="29" t="s">
        <v>147</v>
      </c>
      <c r="L42" s="30" t="e">
        <f>L41-K41</f>
        <v>#N/A</v>
      </c>
    </row>
    <row r="43" spans="1:12" x14ac:dyDescent="0.25">
      <c r="A43" s="29" t="s">
        <v>143</v>
      </c>
      <c r="B43" s="95">
        <v>53100</v>
      </c>
      <c r="C43" s="96">
        <v>1.6199999999999999E-2</v>
      </c>
      <c r="D43" s="30">
        <f>B43*C43</f>
        <v>860.21999999999991</v>
      </c>
    </row>
    <row r="44" spans="1:12" x14ac:dyDescent="0.25">
      <c r="B44" s="94"/>
    </row>
    <row r="45" spans="1:12" x14ac:dyDescent="0.25">
      <c r="B45" s="82" t="e">
        <f>C5</f>
        <v>#N/A</v>
      </c>
      <c r="C45" s="97">
        <f>C43</f>
        <v>1.6199999999999999E-2</v>
      </c>
      <c r="D45" s="30" t="e">
        <f>B45*C45</f>
        <v>#N/A</v>
      </c>
      <c r="E45" s="30" t="e">
        <f>Calc!Z19</f>
        <v>#N/A</v>
      </c>
    </row>
    <row r="46" spans="1:12" x14ac:dyDescent="0.25">
      <c r="B46" s="94"/>
      <c r="D46" s="29" t="s">
        <v>147</v>
      </c>
      <c r="E46" s="30" t="e">
        <f>E45-D45</f>
        <v>#N/A</v>
      </c>
    </row>
    <row r="49" spans="1:4" x14ac:dyDescent="0.25">
      <c r="A49" s="29" t="s">
        <v>136</v>
      </c>
      <c r="B49" s="29" t="str">
        <f>'Summer Savings'!B28</f>
        <v>No</v>
      </c>
      <c r="C49" s="68">
        <f>IF(B49="Yes",C50,0)</f>
        <v>0</v>
      </c>
    </row>
    <row r="50" spans="1:4" x14ac:dyDescent="0.25">
      <c r="A50" s="29" t="s">
        <v>139</v>
      </c>
      <c r="B50" s="88">
        <v>57400</v>
      </c>
      <c r="C50" s="96">
        <v>8.3900000000000002E-2</v>
      </c>
      <c r="D50" s="29" t="s">
        <v>140</v>
      </c>
    </row>
    <row r="52" spans="1:4" x14ac:dyDescent="0.25">
      <c r="A52" s="29" t="s">
        <v>141</v>
      </c>
      <c r="B52" s="91">
        <v>1.5299999999999999E-2</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G26" sqref="G26"/>
    </sheetView>
  </sheetViews>
  <sheetFormatPr defaultColWidth="8.85546875" defaultRowHeight="15" x14ac:dyDescent="0.25"/>
  <cols>
    <col min="1" max="1" width="27.5703125" style="29" customWidth="1"/>
    <col min="2" max="16384" width="8.85546875" style="29"/>
  </cols>
  <sheetData>
    <row r="1" spans="1:16" x14ac:dyDescent="0.25">
      <c r="A1" s="98" t="str">
        <f>IF(LEFT('Summer Savings'!B23,2)="EA",CONCATENATE('Summer Savings'!B23," - ",'Summer Savings'!F24),'Summer Savings'!B23)</f>
        <v>Enter position…</v>
      </c>
      <c r="B1" s="98" t="str">
        <f>'Summer Savings'!B24</f>
        <v>Start</v>
      </c>
      <c r="C1" s="99" t="e">
        <f>VLOOKUP(A1,$A$12:$C$33,3,FALSE)</f>
        <v>#N/A</v>
      </c>
    </row>
    <row r="2" spans="1:16" x14ac:dyDescent="0.25">
      <c r="A2" s="29" t="str">
        <f>'Summer Savings'!B26</f>
        <v>Start to 6th year - 6%</v>
      </c>
      <c r="C2" s="100">
        <f>VLOOKUP(A2,$E$12:$G$17,3,FALSE)</f>
        <v>0.06</v>
      </c>
    </row>
    <row r="3" spans="1:16" x14ac:dyDescent="0.25">
      <c r="C3" s="94"/>
      <c r="D3" s="94"/>
      <c r="E3" s="94"/>
      <c r="F3" s="94"/>
      <c r="G3" s="94"/>
      <c r="H3" s="94"/>
      <c r="I3" s="94"/>
    </row>
    <row r="4" spans="1:16" x14ac:dyDescent="0.25">
      <c r="A4" s="101" t="s">
        <v>113</v>
      </c>
      <c r="B4" s="44" t="s">
        <v>85</v>
      </c>
      <c r="C4" s="44" t="s">
        <v>86</v>
      </c>
      <c r="D4" s="44" t="s">
        <v>87</v>
      </c>
      <c r="E4" s="44" t="s">
        <v>88</v>
      </c>
      <c r="F4" s="44" t="s">
        <v>89</v>
      </c>
      <c r="G4" s="44" t="s">
        <v>90</v>
      </c>
      <c r="H4" s="44" t="s">
        <v>91</v>
      </c>
      <c r="P4" s="94"/>
    </row>
    <row r="5" spans="1:16" x14ac:dyDescent="0.25">
      <c r="A5" s="44" t="s">
        <v>92</v>
      </c>
      <c r="B5" s="95">
        <v>19.489999999999998</v>
      </c>
      <c r="C5" s="95">
        <v>20.02</v>
      </c>
      <c r="D5" s="95">
        <v>20.55</v>
      </c>
      <c r="E5" s="95">
        <v>21.05</v>
      </c>
      <c r="F5" s="95">
        <v>21.56</v>
      </c>
      <c r="G5" s="95">
        <v>22.06</v>
      </c>
      <c r="H5" s="95">
        <v>22.79</v>
      </c>
      <c r="P5" s="94"/>
    </row>
    <row r="6" spans="1:16" x14ac:dyDescent="0.25">
      <c r="A6" s="44" t="s">
        <v>93</v>
      </c>
      <c r="B6" s="95">
        <v>20.71</v>
      </c>
      <c r="C6" s="95">
        <v>21.23</v>
      </c>
      <c r="D6" s="95">
        <v>21.75</v>
      </c>
      <c r="E6" s="95">
        <v>22.28</v>
      </c>
      <c r="F6" s="95">
        <v>22.83</v>
      </c>
      <c r="G6" s="95">
        <v>23.35</v>
      </c>
      <c r="H6" s="95">
        <v>24.28</v>
      </c>
      <c r="P6" s="94"/>
    </row>
    <row r="7" spans="1:16" x14ac:dyDescent="0.25">
      <c r="A7" s="44" t="s">
        <v>94</v>
      </c>
      <c r="B7" s="95">
        <v>21.56</v>
      </c>
      <c r="C7" s="95">
        <v>22.11</v>
      </c>
      <c r="D7" s="95">
        <v>22.63</v>
      </c>
      <c r="E7" s="95">
        <v>23.21</v>
      </c>
      <c r="F7" s="95">
        <v>23.75</v>
      </c>
      <c r="G7" s="95">
        <v>24.33</v>
      </c>
      <c r="H7" s="95">
        <v>25.25</v>
      </c>
      <c r="P7" s="94"/>
    </row>
    <row r="8" spans="1:16" x14ac:dyDescent="0.25">
      <c r="A8" s="44" t="s">
        <v>95</v>
      </c>
      <c r="B8" s="95">
        <v>23.62</v>
      </c>
      <c r="C8" s="95">
        <v>24.14</v>
      </c>
      <c r="D8" s="95">
        <v>24.68</v>
      </c>
      <c r="E8" s="95">
        <v>25.25</v>
      </c>
      <c r="F8" s="95">
        <v>25.79</v>
      </c>
      <c r="G8" s="95">
        <v>26.37</v>
      </c>
      <c r="H8" s="95">
        <v>27.29</v>
      </c>
      <c r="P8" s="94"/>
    </row>
    <row r="9" spans="1:16" x14ac:dyDescent="0.25">
      <c r="A9" s="44" t="s">
        <v>96</v>
      </c>
      <c r="B9" s="95">
        <v>24.25</v>
      </c>
      <c r="C9" s="95">
        <v>24.8</v>
      </c>
      <c r="D9" s="95">
        <v>25.29</v>
      </c>
      <c r="E9" s="95">
        <v>25.81</v>
      </c>
      <c r="F9" s="95">
        <v>26.41</v>
      </c>
      <c r="G9" s="95">
        <v>27</v>
      </c>
      <c r="H9" s="95">
        <v>27.98</v>
      </c>
      <c r="P9" s="94"/>
    </row>
    <row r="11" spans="1:16" x14ac:dyDescent="0.25">
      <c r="A11" s="44" t="s">
        <v>114</v>
      </c>
    </row>
    <row r="12" spans="1:16" x14ac:dyDescent="0.25">
      <c r="A12" s="29" t="s">
        <v>97</v>
      </c>
      <c r="B12" s="29" t="s">
        <v>92</v>
      </c>
      <c r="C12" s="29">
        <f t="shared" ref="C12:C33" si="0">VLOOKUP(B12,$A$4:$H$9,MATCH($B$1,$A$4:$H$4,0),FALSE)</f>
        <v>19.489999999999998</v>
      </c>
      <c r="E12" s="44" t="s">
        <v>115</v>
      </c>
    </row>
    <row r="13" spans="1:16" x14ac:dyDescent="0.25">
      <c r="A13" s="29" t="s">
        <v>104</v>
      </c>
      <c r="B13" s="29" t="s">
        <v>93</v>
      </c>
      <c r="C13" s="29">
        <f t="shared" si="0"/>
        <v>20.71</v>
      </c>
      <c r="E13" s="32" t="s">
        <v>171</v>
      </c>
      <c r="G13" s="102">
        <v>0.06</v>
      </c>
    </row>
    <row r="14" spans="1:16" x14ac:dyDescent="0.25">
      <c r="A14" s="29" t="s">
        <v>98</v>
      </c>
      <c r="B14" s="29" t="s">
        <v>92</v>
      </c>
      <c r="C14" s="29">
        <f t="shared" si="0"/>
        <v>19.489999999999998</v>
      </c>
      <c r="E14" s="32" t="s">
        <v>116</v>
      </c>
      <c r="G14" s="102">
        <v>0.08</v>
      </c>
    </row>
    <row r="15" spans="1:16" x14ac:dyDescent="0.25">
      <c r="A15" s="29" t="s">
        <v>105</v>
      </c>
      <c r="B15" s="29" t="s">
        <v>93</v>
      </c>
      <c r="C15" s="29">
        <f t="shared" si="0"/>
        <v>20.71</v>
      </c>
      <c r="E15" s="32" t="s">
        <v>117</v>
      </c>
      <c r="G15" s="102">
        <v>0.1</v>
      </c>
    </row>
    <row r="16" spans="1:16" x14ac:dyDescent="0.25">
      <c r="A16" s="29" t="s">
        <v>99</v>
      </c>
      <c r="B16" s="29" t="s">
        <v>92</v>
      </c>
      <c r="C16" s="29">
        <f t="shared" si="0"/>
        <v>19.489999999999998</v>
      </c>
      <c r="E16" s="32" t="s">
        <v>118</v>
      </c>
      <c r="G16" s="102">
        <v>0.11</v>
      </c>
    </row>
    <row r="17" spans="1:7" x14ac:dyDescent="0.25">
      <c r="A17" s="29" t="s">
        <v>106</v>
      </c>
      <c r="B17" s="29" t="s">
        <v>93</v>
      </c>
      <c r="C17" s="29">
        <f t="shared" si="0"/>
        <v>20.71</v>
      </c>
      <c r="E17" s="32" t="s">
        <v>119</v>
      </c>
      <c r="G17" s="102">
        <v>0.12</v>
      </c>
    </row>
    <row r="18" spans="1:7" x14ac:dyDescent="0.25">
      <c r="A18" s="29" t="s">
        <v>100</v>
      </c>
      <c r="B18" s="29" t="s">
        <v>92</v>
      </c>
      <c r="C18" s="29">
        <f t="shared" si="0"/>
        <v>19.489999999999998</v>
      </c>
    </row>
    <row r="19" spans="1:7" x14ac:dyDescent="0.25">
      <c r="A19" s="29" t="s">
        <v>107</v>
      </c>
      <c r="B19" s="29" t="s">
        <v>93</v>
      </c>
      <c r="C19" s="29">
        <f t="shared" si="0"/>
        <v>20.71</v>
      </c>
    </row>
    <row r="20" spans="1:7" x14ac:dyDescent="0.25">
      <c r="A20" s="29" t="s">
        <v>101</v>
      </c>
      <c r="B20" s="29" t="s">
        <v>92</v>
      </c>
      <c r="C20" s="29">
        <f t="shared" si="0"/>
        <v>19.489999999999998</v>
      </c>
    </row>
    <row r="21" spans="1:7" x14ac:dyDescent="0.25">
      <c r="A21" s="29" t="s">
        <v>108</v>
      </c>
      <c r="B21" s="29" t="s">
        <v>93</v>
      </c>
      <c r="C21" s="29">
        <f t="shared" si="0"/>
        <v>20.71</v>
      </c>
    </row>
    <row r="22" spans="1:7" x14ac:dyDescent="0.25">
      <c r="A22" s="29" t="s">
        <v>102</v>
      </c>
      <c r="B22" s="29" t="s">
        <v>92</v>
      </c>
      <c r="C22" s="29">
        <f t="shared" si="0"/>
        <v>19.489999999999998</v>
      </c>
    </row>
    <row r="23" spans="1:7" x14ac:dyDescent="0.25">
      <c r="A23" s="29" t="s">
        <v>109</v>
      </c>
      <c r="B23" s="29" t="s">
        <v>93</v>
      </c>
      <c r="C23" s="29">
        <f t="shared" si="0"/>
        <v>20.71</v>
      </c>
    </row>
    <row r="24" spans="1:7" x14ac:dyDescent="0.25">
      <c r="A24" s="29" t="s">
        <v>103</v>
      </c>
      <c r="B24" s="29" t="s">
        <v>92</v>
      </c>
      <c r="C24" s="29">
        <f t="shared" si="0"/>
        <v>19.489999999999998</v>
      </c>
    </row>
    <row r="25" spans="1:7" x14ac:dyDescent="0.25">
      <c r="A25" s="29" t="s">
        <v>110</v>
      </c>
      <c r="B25" s="29" t="s">
        <v>93</v>
      </c>
      <c r="C25" s="29">
        <f t="shared" si="0"/>
        <v>20.71</v>
      </c>
    </row>
    <row r="26" spans="1:7" x14ac:dyDescent="0.25">
      <c r="A26" s="29" t="s">
        <v>51</v>
      </c>
      <c r="B26" s="29" t="s">
        <v>94</v>
      </c>
      <c r="C26" s="29">
        <f t="shared" si="0"/>
        <v>21.56</v>
      </c>
    </row>
    <row r="27" spans="1:7" x14ac:dyDescent="0.25">
      <c r="A27" s="29" t="s">
        <v>52</v>
      </c>
      <c r="B27" s="29" t="s">
        <v>95</v>
      </c>
      <c r="C27" s="29">
        <f t="shared" si="0"/>
        <v>23.62</v>
      </c>
    </row>
    <row r="28" spans="1:7" x14ac:dyDescent="0.25">
      <c r="A28" s="29" t="s">
        <v>53</v>
      </c>
      <c r="B28" s="29" t="s">
        <v>95</v>
      </c>
      <c r="C28" s="29">
        <f t="shared" si="0"/>
        <v>23.62</v>
      </c>
    </row>
    <row r="29" spans="1:7" x14ac:dyDescent="0.25">
      <c r="A29" s="29" t="s">
        <v>54</v>
      </c>
      <c r="B29" s="29" t="s">
        <v>94</v>
      </c>
      <c r="C29" s="29">
        <f t="shared" si="0"/>
        <v>21.56</v>
      </c>
    </row>
    <row r="30" spans="1:7" x14ac:dyDescent="0.25">
      <c r="A30" s="29" t="s">
        <v>55</v>
      </c>
      <c r="B30" s="29" t="s">
        <v>95</v>
      </c>
      <c r="C30" s="29">
        <f t="shared" si="0"/>
        <v>23.62</v>
      </c>
    </row>
    <row r="31" spans="1:7" x14ac:dyDescent="0.25">
      <c r="A31" s="29" t="s">
        <v>56</v>
      </c>
      <c r="B31" s="29" t="s">
        <v>95</v>
      </c>
      <c r="C31" s="29">
        <f t="shared" si="0"/>
        <v>23.62</v>
      </c>
    </row>
    <row r="32" spans="1:7" x14ac:dyDescent="0.25">
      <c r="A32" s="29" t="s">
        <v>57</v>
      </c>
      <c r="B32" s="29" t="s">
        <v>94</v>
      </c>
      <c r="C32" s="29">
        <f t="shared" si="0"/>
        <v>21.56</v>
      </c>
    </row>
    <row r="33" spans="1:3" x14ac:dyDescent="0.25">
      <c r="A33" s="29" t="s">
        <v>58</v>
      </c>
      <c r="B33" s="29" t="s">
        <v>95</v>
      </c>
      <c r="C33" s="29">
        <f t="shared" si="0"/>
        <v>23.62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F20" sqref="F20"/>
    </sheetView>
  </sheetViews>
  <sheetFormatPr defaultRowHeight="15" x14ac:dyDescent="0.25"/>
  <cols>
    <col min="1" max="1" width="25" bestFit="1" customWidth="1"/>
  </cols>
  <sheetData>
    <row r="1" spans="1:11" x14ac:dyDescent="0.25">
      <c r="A1" t="s">
        <v>38</v>
      </c>
      <c r="B1" s="3" t="s">
        <v>39</v>
      </c>
      <c r="C1" s="3" t="s">
        <v>40</v>
      </c>
      <c r="D1" s="3" t="s">
        <v>41</v>
      </c>
      <c r="E1" s="3" t="s">
        <v>42</v>
      </c>
      <c r="F1" s="3" t="s">
        <v>43</v>
      </c>
      <c r="G1" s="3" t="s">
        <v>23</v>
      </c>
      <c r="I1" s="37" t="s">
        <v>81</v>
      </c>
      <c r="J1" s="37" t="s">
        <v>72</v>
      </c>
      <c r="K1" s="37" t="s">
        <v>23</v>
      </c>
    </row>
    <row r="2" spans="1:11" x14ac:dyDescent="0.25">
      <c r="A2" s="4" t="s">
        <v>44</v>
      </c>
      <c r="B2" s="5">
        <v>6.5</v>
      </c>
      <c r="C2" s="5">
        <v>6.5</v>
      </c>
      <c r="D2" s="5">
        <v>6.5</v>
      </c>
      <c r="E2" s="5">
        <v>6.5</v>
      </c>
      <c r="F2" s="5">
        <v>3.5</v>
      </c>
      <c r="G2" s="6">
        <f t="shared" ref="G2:G16" si="0">SUM(B2:F2)</f>
        <v>29.5</v>
      </c>
      <c r="I2" s="5">
        <v>189</v>
      </c>
      <c r="J2" s="5">
        <v>11</v>
      </c>
      <c r="K2" s="6">
        <f>I2+J2</f>
        <v>200</v>
      </c>
    </row>
    <row r="3" spans="1:11" x14ac:dyDescent="0.25">
      <c r="A3" t="s">
        <v>45</v>
      </c>
      <c r="B3" s="7">
        <v>6.5</v>
      </c>
      <c r="C3" s="7">
        <v>6.5</v>
      </c>
      <c r="D3" s="7">
        <v>6.5</v>
      </c>
      <c r="E3" s="7">
        <v>6.5</v>
      </c>
      <c r="F3" s="7">
        <v>3.5</v>
      </c>
      <c r="G3" s="8">
        <f t="shared" si="0"/>
        <v>29.5</v>
      </c>
      <c r="I3" s="7">
        <v>189</v>
      </c>
      <c r="J3" s="7">
        <v>11</v>
      </c>
      <c r="K3" s="8">
        <f t="shared" ref="K3:K16" si="1">I3+J3</f>
        <v>200</v>
      </c>
    </row>
    <row r="4" spans="1:11" x14ac:dyDescent="0.25">
      <c r="A4" s="4" t="s">
        <v>46</v>
      </c>
      <c r="B4" s="5">
        <v>6.25</v>
      </c>
      <c r="C4" s="5">
        <v>6.25</v>
      </c>
      <c r="D4" s="5">
        <v>6.25</v>
      </c>
      <c r="E4" s="5">
        <v>6.25</v>
      </c>
      <c r="F4" s="5">
        <v>4.5</v>
      </c>
      <c r="G4" s="6">
        <f t="shared" si="0"/>
        <v>29.5</v>
      </c>
      <c r="I4" s="5">
        <v>189</v>
      </c>
      <c r="J4" s="5">
        <v>11</v>
      </c>
      <c r="K4" s="6">
        <f t="shared" si="1"/>
        <v>200</v>
      </c>
    </row>
    <row r="5" spans="1:11" x14ac:dyDescent="0.25">
      <c r="A5" t="s">
        <v>47</v>
      </c>
      <c r="B5" s="7">
        <v>6.75</v>
      </c>
      <c r="C5" s="7">
        <v>6.75</v>
      </c>
      <c r="D5" s="7">
        <v>6.75</v>
      </c>
      <c r="E5" s="7">
        <v>6.75</v>
      </c>
      <c r="F5" s="7"/>
      <c r="G5" s="8">
        <f t="shared" si="0"/>
        <v>27</v>
      </c>
      <c r="I5" s="7">
        <v>189</v>
      </c>
      <c r="J5" s="7">
        <v>11</v>
      </c>
      <c r="K5" s="8">
        <f t="shared" si="1"/>
        <v>200</v>
      </c>
    </row>
    <row r="6" spans="1:11" x14ac:dyDescent="0.25">
      <c r="A6" s="4" t="s">
        <v>48</v>
      </c>
      <c r="B6" s="5">
        <v>6.75</v>
      </c>
      <c r="C6" s="5">
        <v>6.75</v>
      </c>
      <c r="D6" s="5">
        <v>6.75</v>
      </c>
      <c r="E6" s="5">
        <v>6.75</v>
      </c>
      <c r="F6" s="5">
        <v>2.5</v>
      </c>
      <c r="G6" s="6">
        <f t="shared" si="0"/>
        <v>29.5</v>
      </c>
      <c r="I6" s="5">
        <v>189</v>
      </c>
      <c r="J6" s="5">
        <v>11</v>
      </c>
      <c r="K6" s="6">
        <f t="shared" si="1"/>
        <v>200</v>
      </c>
    </row>
    <row r="7" spans="1:11" x14ac:dyDescent="0.25">
      <c r="A7" t="s">
        <v>49</v>
      </c>
      <c r="B7" s="7">
        <v>5.9</v>
      </c>
      <c r="C7" s="7">
        <v>5.9</v>
      </c>
      <c r="D7" s="7">
        <v>5.9</v>
      </c>
      <c r="E7" s="7">
        <v>5.9</v>
      </c>
      <c r="F7" s="7">
        <v>5.9</v>
      </c>
      <c r="G7" s="8">
        <f t="shared" si="0"/>
        <v>29.5</v>
      </c>
      <c r="I7" s="7">
        <v>189</v>
      </c>
      <c r="J7" s="7">
        <v>11</v>
      </c>
      <c r="K7" s="8">
        <f t="shared" si="1"/>
        <v>200</v>
      </c>
    </row>
    <row r="8" spans="1:11" x14ac:dyDescent="0.25">
      <c r="A8" s="4" t="s">
        <v>50</v>
      </c>
      <c r="B8" s="5">
        <v>5.9</v>
      </c>
      <c r="C8" s="5">
        <v>5.9</v>
      </c>
      <c r="D8" s="5">
        <v>5.9</v>
      </c>
      <c r="E8" s="5">
        <v>5.9</v>
      </c>
      <c r="F8" s="5">
        <v>5.9</v>
      </c>
      <c r="G8" s="6">
        <f t="shared" si="0"/>
        <v>29.5</v>
      </c>
      <c r="I8" s="5">
        <v>189</v>
      </c>
      <c r="J8" s="5">
        <v>11</v>
      </c>
      <c r="K8" s="6">
        <f t="shared" si="1"/>
        <v>200</v>
      </c>
    </row>
    <row r="9" spans="1:11" x14ac:dyDescent="0.25">
      <c r="A9" s="2" t="s">
        <v>51</v>
      </c>
      <c r="B9" s="7">
        <v>7.5</v>
      </c>
      <c r="C9" s="7">
        <v>7.5</v>
      </c>
      <c r="D9" s="7">
        <v>7.5</v>
      </c>
      <c r="E9" s="7">
        <v>7.5</v>
      </c>
      <c r="F9" s="7">
        <v>5</v>
      </c>
      <c r="G9" s="8">
        <f t="shared" si="0"/>
        <v>35</v>
      </c>
      <c r="I9" s="7">
        <v>199</v>
      </c>
      <c r="J9" s="7">
        <v>11</v>
      </c>
      <c r="K9" s="8">
        <f t="shared" si="1"/>
        <v>210</v>
      </c>
    </row>
    <row r="10" spans="1:11" x14ac:dyDescent="0.25">
      <c r="A10" s="9" t="s">
        <v>52</v>
      </c>
      <c r="B10" s="5">
        <v>7.5</v>
      </c>
      <c r="C10" s="5">
        <v>7.5</v>
      </c>
      <c r="D10" s="5">
        <v>7.5</v>
      </c>
      <c r="E10" s="5">
        <v>7.5</v>
      </c>
      <c r="F10" s="5">
        <v>5</v>
      </c>
      <c r="G10" s="6">
        <f t="shared" si="0"/>
        <v>35</v>
      </c>
      <c r="I10" s="5">
        <v>205</v>
      </c>
      <c r="J10" s="5">
        <v>11</v>
      </c>
      <c r="K10" s="6">
        <f t="shared" si="1"/>
        <v>216</v>
      </c>
    </row>
    <row r="11" spans="1:11" x14ac:dyDescent="0.25">
      <c r="A11" s="2" t="s">
        <v>53</v>
      </c>
      <c r="B11" s="7">
        <v>7.5</v>
      </c>
      <c r="C11" s="7">
        <v>7.5</v>
      </c>
      <c r="D11" s="7">
        <v>7.5</v>
      </c>
      <c r="E11" s="7">
        <v>7.5</v>
      </c>
      <c r="F11" s="7">
        <v>5</v>
      </c>
      <c r="G11" s="8">
        <f t="shared" si="0"/>
        <v>35</v>
      </c>
      <c r="I11" s="7">
        <v>210</v>
      </c>
      <c r="J11" s="7">
        <v>11</v>
      </c>
      <c r="K11" s="8">
        <f t="shared" si="1"/>
        <v>221</v>
      </c>
    </row>
    <row r="12" spans="1:11" x14ac:dyDescent="0.25">
      <c r="A12" s="9" t="s">
        <v>54</v>
      </c>
      <c r="B12" s="5">
        <v>7.5</v>
      </c>
      <c r="C12" s="5">
        <v>7.5</v>
      </c>
      <c r="D12" s="5">
        <v>7.5</v>
      </c>
      <c r="E12" s="5">
        <v>7.5</v>
      </c>
      <c r="F12" s="5">
        <v>5</v>
      </c>
      <c r="G12" s="6">
        <f t="shared" si="0"/>
        <v>35</v>
      </c>
      <c r="I12" s="5">
        <v>210</v>
      </c>
      <c r="J12" s="5">
        <v>11</v>
      </c>
      <c r="K12" s="6">
        <f t="shared" si="1"/>
        <v>221</v>
      </c>
    </row>
    <row r="13" spans="1:11" x14ac:dyDescent="0.25">
      <c r="A13" s="2" t="s">
        <v>55</v>
      </c>
      <c r="B13" s="7">
        <v>7.5</v>
      </c>
      <c r="C13" s="7">
        <v>7.5</v>
      </c>
      <c r="D13" s="7">
        <v>7.5</v>
      </c>
      <c r="E13" s="7">
        <v>7.5</v>
      </c>
      <c r="F13" s="7">
        <v>5</v>
      </c>
      <c r="G13" s="8">
        <f t="shared" si="0"/>
        <v>35</v>
      </c>
      <c r="I13" s="7">
        <v>199</v>
      </c>
      <c r="J13" s="7">
        <v>11</v>
      </c>
      <c r="K13" s="8">
        <f t="shared" si="1"/>
        <v>210</v>
      </c>
    </row>
    <row r="14" spans="1:11" x14ac:dyDescent="0.25">
      <c r="A14" s="9" t="s">
        <v>56</v>
      </c>
      <c r="B14" s="5">
        <v>7.5</v>
      </c>
      <c r="C14" s="5">
        <v>7.5</v>
      </c>
      <c r="D14" s="5">
        <v>7.5</v>
      </c>
      <c r="E14" s="5">
        <v>7.5</v>
      </c>
      <c r="F14" s="5">
        <v>5</v>
      </c>
      <c r="G14" s="6">
        <f t="shared" si="0"/>
        <v>35</v>
      </c>
      <c r="I14" s="5">
        <v>199</v>
      </c>
      <c r="J14" s="5">
        <v>11</v>
      </c>
      <c r="K14" s="6">
        <f t="shared" si="1"/>
        <v>210</v>
      </c>
    </row>
    <row r="15" spans="1:11" x14ac:dyDescent="0.25">
      <c r="A15" s="2" t="s">
        <v>57</v>
      </c>
      <c r="B15" s="7">
        <v>7.5</v>
      </c>
      <c r="C15" s="7">
        <v>7.5</v>
      </c>
      <c r="D15" s="7">
        <v>7.5</v>
      </c>
      <c r="E15" s="7">
        <v>7.5</v>
      </c>
      <c r="F15" s="7">
        <v>5</v>
      </c>
      <c r="G15" s="8">
        <f t="shared" si="0"/>
        <v>35</v>
      </c>
      <c r="I15" s="7">
        <v>199</v>
      </c>
      <c r="J15" s="7">
        <v>11</v>
      </c>
      <c r="K15" s="8">
        <f t="shared" si="1"/>
        <v>210</v>
      </c>
    </row>
    <row r="16" spans="1:11" x14ac:dyDescent="0.25">
      <c r="A16" s="9" t="s">
        <v>58</v>
      </c>
      <c r="B16" s="5">
        <v>7.5</v>
      </c>
      <c r="C16" s="5">
        <v>7.5</v>
      </c>
      <c r="D16" s="5">
        <v>7.5</v>
      </c>
      <c r="E16" s="5">
        <v>7.5</v>
      </c>
      <c r="F16" s="5">
        <v>5</v>
      </c>
      <c r="G16" s="6">
        <f t="shared" si="0"/>
        <v>35</v>
      </c>
      <c r="I16" s="5">
        <v>199</v>
      </c>
      <c r="J16" s="5">
        <v>11</v>
      </c>
      <c r="K16" s="6">
        <f t="shared" si="1"/>
        <v>210</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3"/>
  <sheetViews>
    <sheetView workbookViewId="0">
      <selection activeCell="F6" sqref="F6"/>
    </sheetView>
  </sheetViews>
  <sheetFormatPr defaultRowHeight="15" x14ac:dyDescent="0.25"/>
  <cols>
    <col min="1" max="1" width="20.42578125" customWidth="1"/>
    <col min="2" max="2" width="15.85546875" customWidth="1"/>
    <col min="3" max="3" width="1.7109375" style="25" customWidth="1"/>
    <col min="4" max="8" width="10.140625" customWidth="1"/>
    <col min="9" max="9" width="1.7109375" style="25" customWidth="1"/>
    <col min="10" max="14" width="10.140625" customWidth="1"/>
    <col min="15" max="15" width="1.7109375" style="25" customWidth="1"/>
    <col min="16" max="20" width="10.140625" customWidth="1"/>
  </cols>
  <sheetData>
    <row r="1" spans="1:20" x14ac:dyDescent="0.25">
      <c r="D1" s="144" t="s">
        <v>59</v>
      </c>
      <c r="E1" s="144"/>
      <c r="F1" s="144"/>
      <c r="G1" s="144"/>
      <c r="H1" s="144"/>
      <c r="J1" s="144" t="s">
        <v>60</v>
      </c>
      <c r="K1" s="144"/>
      <c r="L1" s="144"/>
      <c r="M1" s="144"/>
      <c r="N1" s="144"/>
      <c r="P1" s="144" t="s">
        <v>61</v>
      </c>
      <c r="Q1" s="144"/>
      <c r="R1" s="144"/>
      <c r="S1" s="144"/>
      <c r="T1" s="144"/>
    </row>
    <row r="2" spans="1:20" x14ac:dyDescent="0.25">
      <c r="A2" s="1" t="s">
        <v>62</v>
      </c>
      <c r="B2" s="1" t="s">
        <v>63</v>
      </c>
      <c r="C2" s="26"/>
      <c r="D2" s="10" t="s">
        <v>39</v>
      </c>
      <c r="E2" s="10" t="s">
        <v>40</v>
      </c>
      <c r="F2" s="10" t="s">
        <v>41</v>
      </c>
      <c r="G2" s="10" t="s">
        <v>42</v>
      </c>
      <c r="H2" s="10" t="s">
        <v>43</v>
      </c>
      <c r="I2" s="26"/>
      <c r="J2" s="10" t="s">
        <v>39</v>
      </c>
      <c r="K2" s="10" t="s">
        <v>40</v>
      </c>
      <c r="L2" s="10" t="s">
        <v>41</v>
      </c>
      <c r="M2" s="10" t="s">
        <v>42</v>
      </c>
      <c r="N2" s="10" t="s">
        <v>43</v>
      </c>
      <c r="O2" s="26"/>
      <c r="P2" s="10" t="s">
        <v>39</v>
      </c>
      <c r="Q2" s="10" t="s">
        <v>40</v>
      </c>
      <c r="R2" s="10" t="s">
        <v>41</v>
      </c>
      <c r="S2" s="10" t="s">
        <v>42</v>
      </c>
      <c r="T2" s="10" t="s">
        <v>43</v>
      </c>
    </row>
    <row r="3" spans="1:20" s="22" customFormat="1" x14ac:dyDescent="0.25">
      <c r="A3" s="28"/>
      <c r="B3" s="28"/>
      <c r="C3" s="24"/>
      <c r="D3" s="24"/>
      <c r="E3" s="24"/>
      <c r="F3" s="24"/>
      <c r="G3" s="24"/>
      <c r="H3" s="24"/>
      <c r="I3" s="24"/>
      <c r="J3" s="24"/>
      <c r="K3" s="24"/>
      <c r="L3" s="24"/>
      <c r="M3" s="24"/>
      <c r="N3" s="24"/>
      <c r="O3" s="24"/>
      <c r="P3" s="24"/>
    </row>
    <row r="4" spans="1:20" x14ac:dyDescent="0.25">
      <c r="A4" s="23" t="str">
        <f>Schedules!A2</f>
        <v>EA - Elementary</v>
      </c>
      <c r="B4" s="9" t="s">
        <v>64</v>
      </c>
      <c r="C4" s="27"/>
      <c r="D4" s="21"/>
      <c r="E4" s="21"/>
      <c r="F4" s="21"/>
      <c r="G4" s="15"/>
      <c r="H4" s="15"/>
      <c r="I4" s="27"/>
      <c r="P4" s="12"/>
      <c r="Q4" s="12"/>
      <c r="R4" s="12"/>
      <c r="S4" s="15">
        <f>S5-7</f>
        <v>43678</v>
      </c>
      <c r="T4" s="15">
        <f t="shared" ref="T4:T7" si="0">S4+1</f>
        <v>43679</v>
      </c>
    </row>
    <row r="5" spans="1:20" x14ac:dyDescent="0.25">
      <c r="A5" s="4" t="str">
        <f>A4</f>
        <v>EA - Elementary</v>
      </c>
      <c r="B5" s="9" t="s">
        <v>64</v>
      </c>
      <c r="C5" s="27"/>
      <c r="D5" s="15"/>
      <c r="E5" s="15"/>
      <c r="F5" s="15"/>
      <c r="G5" s="15"/>
      <c r="H5" s="15"/>
      <c r="I5" s="27"/>
      <c r="P5" s="17">
        <f>P6-7</f>
        <v>43682</v>
      </c>
      <c r="Q5" s="15">
        <f>P5+1</f>
        <v>43683</v>
      </c>
      <c r="R5" s="15">
        <f>Q5+1</f>
        <v>43684</v>
      </c>
      <c r="S5" s="15">
        <f t="shared" ref="S5:S7" si="1">R5+1</f>
        <v>43685</v>
      </c>
      <c r="T5" s="15">
        <f t="shared" si="0"/>
        <v>43686</v>
      </c>
    </row>
    <row r="6" spans="1:20" x14ac:dyDescent="0.25">
      <c r="A6" s="4" t="str">
        <f t="shared" ref="A6:A15" si="2">A5</f>
        <v>EA - Elementary</v>
      </c>
      <c r="B6" s="9" t="s">
        <v>64</v>
      </c>
      <c r="C6" s="27"/>
      <c r="D6" s="15"/>
      <c r="E6" s="15"/>
      <c r="F6" s="15"/>
      <c r="G6" s="15"/>
      <c r="H6" s="15"/>
      <c r="I6" s="27"/>
      <c r="P6" s="15">
        <f>P7-7</f>
        <v>43689</v>
      </c>
      <c r="Q6" s="15">
        <f>P6+1</f>
        <v>43690</v>
      </c>
      <c r="R6" s="15">
        <f>Q6+1</f>
        <v>43691</v>
      </c>
      <c r="S6" s="15">
        <f t="shared" si="1"/>
        <v>43692</v>
      </c>
      <c r="T6" s="15">
        <f t="shared" si="0"/>
        <v>43693</v>
      </c>
    </row>
    <row r="7" spans="1:20" x14ac:dyDescent="0.25">
      <c r="A7" s="4" t="str">
        <f t="shared" si="2"/>
        <v>EA - Elementary</v>
      </c>
      <c r="B7" s="9" t="s">
        <v>64</v>
      </c>
      <c r="C7" s="27"/>
      <c r="D7" s="15"/>
      <c r="E7" s="15"/>
      <c r="F7" s="15"/>
      <c r="G7" s="15"/>
      <c r="H7" s="15"/>
      <c r="I7" s="27"/>
      <c r="P7" s="15">
        <f>P8-7</f>
        <v>43696</v>
      </c>
      <c r="Q7" s="15">
        <f>P7+1</f>
        <v>43697</v>
      </c>
      <c r="R7" s="15">
        <f t="shared" ref="R7" si="3">Q7+1</f>
        <v>43698</v>
      </c>
      <c r="S7" s="15">
        <f t="shared" si="1"/>
        <v>43699</v>
      </c>
      <c r="T7" s="15">
        <f t="shared" si="0"/>
        <v>43700</v>
      </c>
    </row>
    <row r="8" spans="1:20" x14ac:dyDescent="0.25">
      <c r="A8" s="4" t="str">
        <f t="shared" si="2"/>
        <v>EA - Elementary</v>
      </c>
      <c r="B8" s="9" t="s">
        <v>64</v>
      </c>
      <c r="C8" s="27"/>
      <c r="D8" s="11"/>
      <c r="E8" s="11"/>
      <c r="F8" s="11"/>
      <c r="G8" s="12">
        <f>R8+1</f>
        <v>43706</v>
      </c>
      <c r="H8" s="13">
        <f>G8+1</f>
        <v>43707</v>
      </c>
      <c r="I8" s="27"/>
      <c r="P8" s="14">
        <v>43703</v>
      </c>
      <c r="Q8" s="15">
        <f>P8+1</f>
        <v>43704</v>
      </c>
      <c r="R8" s="15">
        <f>Q8+1</f>
        <v>43705</v>
      </c>
    </row>
    <row r="9" spans="1:20" x14ac:dyDescent="0.25">
      <c r="A9" s="4" t="str">
        <f t="shared" si="2"/>
        <v>EA - Elementary</v>
      </c>
      <c r="B9" s="9" t="s">
        <v>65</v>
      </c>
      <c r="C9" s="27"/>
      <c r="D9" s="16"/>
      <c r="E9" s="13">
        <f>J9+1</f>
        <v>43711</v>
      </c>
      <c r="F9" s="13">
        <f t="shared" ref="F9:H9" si="4">E9+1</f>
        <v>43712</v>
      </c>
      <c r="G9" s="13">
        <f t="shared" si="4"/>
        <v>43713</v>
      </c>
      <c r="H9" s="13">
        <f t="shared" si="4"/>
        <v>43714</v>
      </c>
      <c r="I9" s="27"/>
      <c r="J9" s="17">
        <f>P8+7</f>
        <v>43710</v>
      </c>
    </row>
    <row r="10" spans="1:20" x14ac:dyDescent="0.25">
      <c r="A10" s="4" t="str">
        <f t="shared" si="2"/>
        <v>EA - Elementary</v>
      </c>
      <c r="B10" s="9" t="s">
        <v>65</v>
      </c>
      <c r="C10" s="27"/>
      <c r="D10" s="13">
        <f>J9+7</f>
        <v>43717</v>
      </c>
      <c r="E10" s="13">
        <f t="shared" ref="E10:H16" si="5">D10+1</f>
        <v>43718</v>
      </c>
      <c r="F10" s="13">
        <f t="shared" si="5"/>
        <v>43719</v>
      </c>
      <c r="G10" s="13">
        <f t="shared" si="5"/>
        <v>43720</v>
      </c>
      <c r="H10" s="13">
        <f t="shared" si="5"/>
        <v>43721</v>
      </c>
      <c r="I10" s="27"/>
    </row>
    <row r="11" spans="1:20" x14ac:dyDescent="0.25">
      <c r="A11" s="4" t="str">
        <f t="shared" si="2"/>
        <v>EA - Elementary</v>
      </c>
      <c r="B11" s="9" t="s">
        <v>65</v>
      </c>
      <c r="C11" s="27"/>
      <c r="D11" s="13">
        <f t="shared" ref="D11:D42" si="6">D10+7</f>
        <v>43724</v>
      </c>
      <c r="E11" s="13">
        <f t="shared" si="5"/>
        <v>43725</v>
      </c>
      <c r="F11" s="13">
        <f t="shared" si="5"/>
        <v>43726</v>
      </c>
      <c r="G11" s="13">
        <f t="shared" si="5"/>
        <v>43727</v>
      </c>
      <c r="H11" s="13">
        <f t="shared" si="5"/>
        <v>43728</v>
      </c>
      <c r="I11" s="27"/>
    </row>
    <row r="12" spans="1:20" x14ac:dyDescent="0.25">
      <c r="A12" s="4" t="str">
        <f t="shared" si="2"/>
        <v>EA - Elementary</v>
      </c>
      <c r="B12" s="9" t="s">
        <v>65</v>
      </c>
      <c r="C12" s="27"/>
      <c r="D12" s="13">
        <f t="shared" si="6"/>
        <v>43731</v>
      </c>
      <c r="E12" s="13">
        <f t="shared" si="5"/>
        <v>43732</v>
      </c>
      <c r="F12" s="13">
        <f t="shared" si="5"/>
        <v>43733</v>
      </c>
      <c r="G12" s="13">
        <f t="shared" si="5"/>
        <v>43734</v>
      </c>
      <c r="H12" s="13">
        <f t="shared" si="5"/>
        <v>43735</v>
      </c>
      <c r="I12" s="27"/>
    </row>
    <row r="13" spans="1:20" x14ac:dyDescent="0.25">
      <c r="A13" s="4" t="str">
        <f t="shared" si="2"/>
        <v>EA - Elementary</v>
      </c>
      <c r="B13" s="9" t="s">
        <v>65</v>
      </c>
      <c r="C13" s="27"/>
      <c r="D13" s="13">
        <f t="shared" si="6"/>
        <v>43738</v>
      </c>
      <c r="E13" s="20"/>
      <c r="F13" s="20"/>
      <c r="G13" s="20"/>
      <c r="H13" s="20"/>
      <c r="I13" s="27"/>
    </row>
    <row r="14" spans="1:20" x14ac:dyDescent="0.25">
      <c r="A14" s="4" t="str">
        <f t="shared" si="2"/>
        <v>EA - Elementary</v>
      </c>
      <c r="B14" s="9" t="s">
        <v>66</v>
      </c>
      <c r="C14" s="27"/>
      <c r="D14" s="21"/>
      <c r="E14" s="13">
        <f>D13+1</f>
        <v>43739</v>
      </c>
      <c r="F14" s="13">
        <f>E14+1</f>
        <v>43740</v>
      </c>
      <c r="G14" s="13">
        <f>F14+1</f>
        <v>43741</v>
      </c>
      <c r="H14" s="13">
        <f>G14+1</f>
        <v>43742</v>
      </c>
      <c r="I14" s="27"/>
    </row>
    <row r="15" spans="1:20" x14ac:dyDescent="0.25">
      <c r="A15" s="4" t="str">
        <f t="shared" si="2"/>
        <v>EA - Elementary</v>
      </c>
      <c r="B15" s="9" t="s">
        <v>66</v>
      </c>
      <c r="C15" s="27"/>
      <c r="D15" s="13">
        <f>D13+7</f>
        <v>43745</v>
      </c>
      <c r="E15" s="13">
        <f t="shared" si="5"/>
        <v>43746</v>
      </c>
      <c r="F15" s="13">
        <f t="shared" si="5"/>
        <v>43747</v>
      </c>
      <c r="G15" s="13">
        <f t="shared" si="5"/>
        <v>43748</v>
      </c>
      <c r="H15" s="13">
        <f t="shared" si="5"/>
        <v>43749</v>
      </c>
      <c r="I15" s="27"/>
    </row>
    <row r="16" spans="1:20" x14ac:dyDescent="0.25">
      <c r="A16" s="4" t="str">
        <f t="shared" ref="A16:A62" si="7">A15</f>
        <v>EA - Elementary</v>
      </c>
      <c r="B16" s="9" t="s">
        <v>66</v>
      </c>
      <c r="C16" s="27"/>
      <c r="D16" s="16"/>
      <c r="E16" s="12">
        <f>J16+1</f>
        <v>43753</v>
      </c>
      <c r="F16" s="13">
        <f>E16+1</f>
        <v>43754</v>
      </c>
      <c r="G16" s="13">
        <f t="shared" si="5"/>
        <v>43755</v>
      </c>
      <c r="H16" s="13">
        <f t="shared" si="5"/>
        <v>43756</v>
      </c>
      <c r="I16" s="27"/>
      <c r="J16" s="17">
        <f>D15+7</f>
        <v>43752</v>
      </c>
    </row>
    <row r="17" spans="1:20" x14ac:dyDescent="0.25">
      <c r="A17" s="4" t="str">
        <f t="shared" si="7"/>
        <v>EA - Elementary</v>
      </c>
      <c r="B17" s="9" t="s">
        <v>66</v>
      </c>
      <c r="D17" s="13">
        <f>J16+7</f>
        <v>43759</v>
      </c>
      <c r="E17" s="13">
        <f t="shared" ref="E17:H21" si="8">D17+1</f>
        <v>43760</v>
      </c>
      <c r="F17" s="13">
        <f t="shared" si="8"/>
        <v>43761</v>
      </c>
      <c r="G17" s="13">
        <f t="shared" si="8"/>
        <v>43762</v>
      </c>
      <c r="H17" s="12">
        <f>G17+1</f>
        <v>43763</v>
      </c>
    </row>
    <row r="18" spans="1:20" x14ac:dyDescent="0.25">
      <c r="A18" s="4" t="str">
        <f t="shared" si="7"/>
        <v>EA - Elementary</v>
      </c>
      <c r="B18" s="9" t="s">
        <v>66</v>
      </c>
      <c r="C18" s="27"/>
      <c r="D18" s="13">
        <f t="shared" si="6"/>
        <v>43766</v>
      </c>
      <c r="E18" s="13">
        <f t="shared" si="8"/>
        <v>43767</v>
      </c>
      <c r="F18" s="13">
        <f t="shared" si="8"/>
        <v>43768</v>
      </c>
      <c r="G18" s="13">
        <f t="shared" si="8"/>
        <v>43769</v>
      </c>
      <c r="H18" s="20"/>
      <c r="I18" s="27"/>
    </row>
    <row r="19" spans="1:20" x14ac:dyDescent="0.25">
      <c r="A19" s="4" t="str">
        <f t="shared" si="7"/>
        <v>EA - Elementary</v>
      </c>
      <c r="B19" s="9" t="s">
        <v>67</v>
      </c>
      <c r="C19" s="27"/>
      <c r="D19" s="21"/>
      <c r="E19" s="21"/>
      <c r="F19" s="21"/>
      <c r="G19" s="21"/>
      <c r="H19" s="13">
        <f>G18+1</f>
        <v>43770</v>
      </c>
      <c r="I19" s="27"/>
    </row>
    <row r="20" spans="1:20" x14ac:dyDescent="0.25">
      <c r="A20" s="4" t="str">
        <f>A18</f>
        <v>EA - Elementary</v>
      </c>
      <c r="B20" s="9" t="s">
        <v>67</v>
      </c>
      <c r="C20" s="27"/>
      <c r="D20" s="13">
        <f>D18+7</f>
        <v>43773</v>
      </c>
      <c r="E20" s="13">
        <f t="shared" si="8"/>
        <v>43774</v>
      </c>
      <c r="F20" s="13">
        <f t="shared" si="8"/>
        <v>43775</v>
      </c>
      <c r="G20" s="13">
        <f t="shared" si="8"/>
        <v>43776</v>
      </c>
      <c r="H20" s="13">
        <f t="shared" si="8"/>
        <v>43777</v>
      </c>
      <c r="I20" s="27"/>
    </row>
    <row r="21" spans="1:20" x14ac:dyDescent="0.25">
      <c r="A21" s="4" t="str">
        <f t="shared" si="7"/>
        <v>EA - Elementary</v>
      </c>
      <c r="B21" s="9" t="s">
        <v>67</v>
      </c>
      <c r="C21" s="27"/>
      <c r="D21" s="16"/>
      <c r="E21" s="18"/>
      <c r="F21" s="13">
        <f>P21+1</f>
        <v>43782</v>
      </c>
      <c r="G21" s="13">
        <f t="shared" si="8"/>
        <v>43783</v>
      </c>
      <c r="H21" s="13">
        <f t="shared" si="8"/>
        <v>43784</v>
      </c>
      <c r="I21" s="27"/>
      <c r="J21" s="17">
        <f>D20+7</f>
        <v>43780</v>
      </c>
      <c r="P21" s="19">
        <f>J21+1</f>
        <v>43781</v>
      </c>
    </row>
    <row r="22" spans="1:20" x14ac:dyDescent="0.25">
      <c r="A22" s="4" t="str">
        <f t="shared" si="7"/>
        <v>EA - Elementary</v>
      </c>
      <c r="B22" s="9" t="s">
        <v>67</v>
      </c>
      <c r="D22" s="13">
        <f>J21+7</f>
        <v>43787</v>
      </c>
      <c r="E22" s="13">
        <f t="shared" ref="E22:H26" si="9">D22+1</f>
        <v>43788</v>
      </c>
      <c r="F22" s="13">
        <f t="shared" si="9"/>
        <v>43789</v>
      </c>
      <c r="G22" s="12">
        <f>F22+1</f>
        <v>43790</v>
      </c>
      <c r="H22" s="12">
        <f>G22+1</f>
        <v>43791</v>
      </c>
    </row>
    <row r="23" spans="1:20" x14ac:dyDescent="0.25">
      <c r="A23" s="4" t="str">
        <f t="shared" si="7"/>
        <v>EA - Elementary</v>
      </c>
      <c r="B23" s="9" t="s">
        <v>67</v>
      </c>
      <c r="C23" s="27"/>
      <c r="D23" s="13">
        <f t="shared" si="6"/>
        <v>43794</v>
      </c>
      <c r="E23" s="13">
        <f t="shared" si="9"/>
        <v>43795</v>
      </c>
      <c r="F23" s="13">
        <f t="shared" si="9"/>
        <v>43796</v>
      </c>
      <c r="G23" s="13">
        <f t="shared" si="9"/>
        <v>43797</v>
      </c>
      <c r="H23" s="13">
        <f t="shared" si="9"/>
        <v>43798</v>
      </c>
      <c r="I23" s="27"/>
    </row>
    <row r="24" spans="1:20" x14ac:dyDescent="0.25">
      <c r="A24" s="4" t="str">
        <f>A23</f>
        <v>EA - Elementary</v>
      </c>
      <c r="B24" s="9" t="s">
        <v>68</v>
      </c>
      <c r="C24" s="27"/>
      <c r="D24" s="13">
        <f>D23+7</f>
        <v>43801</v>
      </c>
      <c r="E24" s="13">
        <f t="shared" si="9"/>
        <v>43802</v>
      </c>
      <c r="F24" s="13">
        <f t="shared" si="9"/>
        <v>43803</v>
      </c>
      <c r="G24" s="13">
        <f t="shared" si="9"/>
        <v>43804</v>
      </c>
      <c r="H24" s="13">
        <f t="shared" si="9"/>
        <v>43805</v>
      </c>
      <c r="I24" s="27"/>
    </row>
    <row r="25" spans="1:20" x14ac:dyDescent="0.25">
      <c r="A25" s="4" t="str">
        <f t="shared" si="7"/>
        <v>EA - Elementary</v>
      </c>
      <c r="B25" s="9" t="s">
        <v>68</v>
      </c>
      <c r="C25" s="27"/>
      <c r="D25" s="13">
        <f t="shared" si="6"/>
        <v>43808</v>
      </c>
      <c r="E25" s="13">
        <f t="shared" si="9"/>
        <v>43809</v>
      </c>
      <c r="F25" s="13">
        <f t="shared" si="9"/>
        <v>43810</v>
      </c>
      <c r="G25" s="13">
        <f t="shared" si="9"/>
        <v>43811</v>
      </c>
      <c r="H25" s="13">
        <f t="shared" si="9"/>
        <v>43812</v>
      </c>
      <c r="I25" s="27"/>
    </row>
    <row r="26" spans="1:20" x14ac:dyDescent="0.25">
      <c r="A26" s="4" t="str">
        <f t="shared" si="7"/>
        <v>EA - Elementary</v>
      </c>
      <c r="B26" s="9" t="s">
        <v>68</v>
      </c>
      <c r="C26" s="27"/>
      <c r="D26" s="13">
        <f t="shared" si="6"/>
        <v>43815</v>
      </c>
      <c r="E26" s="13">
        <f t="shared" si="9"/>
        <v>43816</v>
      </c>
      <c r="F26" s="13">
        <f t="shared" si="9"/>
        <v>43817</v>
      </c>
      <c r="G26" s="13">
        <f t="shared" si="9"/>
        <v>43818</v>
      </c>
      <c r="H26" s="13">
        <f t="shared" si="9"/>
        <v>43819</v>
      </c>
      <c r="I26" s="27"/>
    </row>
    <row r="27" spans="1:20" x14ac:dyDescent="0.25">
      <c r="A27" s="4" t="str">
        <f t="shared" si="7"/>
        <v>EA - Elementary</v>
      </c>
      <c r="B27" s="9" t="s">
        <v>68</v>
      </c>
      <c r="D27" s="11"/>
      <c r="E27" s="11"/>
      <c r="F27" s="16"/>
      <c r="G27" s="16"/>
      <c r="H27" s="11"/>
      <c r="L27" s="17">
        <f>Q27+1</f>
        <v>43824</v>
      </c>
      <c r="M27" s="17">
        <f>L27+1</f>
        <v>43825</v>
      </c>
      <c r="O27" s="27"/>
      <c r="P27" s="15">
        <f>D26+7</f>
        <v>43822</v>
      </c>
      <c r="Q27" s="15">
        <f>P27+1</f>
        <v>43823</v>
      </c>
      <c r="T27" s="15">
        <f>M27+1</f>
        <v>43826</v>
      </c>
    </row>
    <row r="28" spans="1:20" x14ac:dyDescent="0.25">
      <c r="A28" s="4" t="str">
        <f t="shared" si="7"/>
        <v>EA - Elementary</v>
      </c>
      <c r="B28" s="9" t="s">
        <v>68</v>
      </c>
      <c r="D28" s="11"/>
      <c r="E28" s="11"/>
      <c r="F28" s="20"/>
      <c r="G28" s="20"/>
      <c r="H28" s="20"/>
      <c r="P28" s="15">
        <f>P27+7</f>
        <v>43829</v>
      </c>
      <c r="Q28" s="15">
        <f>P28+1</f>
        <v>43830</v>
      </c>
    </row>
    <row r="29" spans="1:20" x14ac:dyDescent="0.25">
      <c r="A29" s="4" t="str">
        <f t="shared" si="7"/>
        <v>EA - Elementary</v>
      </c>
      <c r="B29" s="9" t="s">
        <v>69</v>
      </c>
      <c r="D29" s="20"/>
      <c r="E29" s="20"/>
      <c r="F29" s="16"/>
      <c r="G29" s="11"/>
      <c r="H29" s="11"/>
      <c r="L29" s="17">
        <f>Q28+1</f>
        <v>43831</v>
      </c>
      <c r="S29" s="15">
        <f>L29+1</f>
        <v>43832</v>
      </c>
      <c r="T29" s="15">
        <f>S29+1</f>
        <v>43833</v>
      </c>
    </row>
    <row r="30" spans="1:20" x14ac:dyDescent="0.25">
      <c r="A30" s="4" t="str">
        <f>A28</f>
        <v>EA - Elementary</v>
      </c>
      <c r="B30" s="9" t="s">
        <v>69</v>
      </c>
      <c r="C30" s="27"/>
      <c r="D30" s="13">
        <f>P28+7</f>
        <v>43836</v>
      </c>
      <c r="E30" s="13">
        <f t="shared" ref="E30:H35" si="10">D30+1</f>
        <v>43837</v>
      </c>
      <c r="F30" s="13">
        <f t="shared" si="10"/>
        <v>43838</v>
      </c>
      <c r="G30" s="13">
        <f t="shared" si="10"/>
        <v>43839</v>
      </c>
      <c r="H30" s="13">
        <f t="shared" si="10"/>
        <v>43840</v>
      </c>
      <c r="I30" s="27"/>
    </row>
    <row r="31" spans="1:20" x14ac:dyDescent="0.25">
      <c r="A31" s="4" t="str">
        <f t="shared" si="7"/>
        <v>EA - Elementary</v>
      </c>
      <c r="B31" s="9" t="s">
        <v>69</v>
      </c>
      <c r="C31" s="27"/>
      <c r="D31" s="13">
        <f t="shared" si="6"/>
        <v>43843</v>
      </c>
      <c r="E31" s="13">
        <f t="shared" si="10"/>
        <v>43844</v>
      </c>
      <c r="F31" s="13">
        <f t="shared" si="10"/>
        <v>43845</v>
      </c>
      <c r="G31" s="13">
        <f t="shared" si="10"/>
        <v>43846</v>
      </c>
      <c r="H31" s="13">
        <f t="shared" si="10"/>
        <v>43847</v>
      </c>
      <c r="I31" s="27"/>
    </row>
    <row r="32" spans="1:20" x14ac:dyDescent="0.25">
      <c r="A32" s="4" t="str">
        <f t="shared" si="7"/>
        <v>EA - Elementary</v>
      </c>
      <c r="B32" s="9" t="s">
        <v>69</v>
      </c>
      <c r="C32" s="27"/>
      <c r="D32" s="13">
        <f t="shared" si="6"/>
        <v>43850</v>
      </c>
      <c r="E32" s="13">
        <f t="shared" si="10"/>
        <v>43851</v>
      </c>
      <c r="F32" s="13">
        <f t="shared" si="10"/>
        <v>43852</v>
      </c>
      <c r="G32" s="13">
        <f t="shared" si="10"/>
        <v>43853</v>
      </c>
      <c r="H32" s="13">
        <f t="shared" si="10"/>
        <v>43854</v>
      </c>
      <c r="I32" s="27"/>
    </row>
    <row r="33" spans="1:20" x14ac:dyDescent="0.25">
      <c r="A33" s="4" t="str">
        <f t="shared" si="7"/>
        <v>EA - Elementary</v>
      </c>
      <c r="B33" s="9" t="s">
        <v>69</v>
      </c>
      <c r="C33" s="27"/>
      <c r="D33" s="13">
        <f t="shared" si="6"/>
        <v>43857</v>
      </c>
      <c r="E33" s="13">
        <f t="shared" si="10"/>
        <v>43858</v>
      </c>
      <c r="F33" s="13">
        <f t="shared" si="10"/>
        <v>43859</v>
      </c>
      <c r="G33" s="13">
        <f t="shared" si="10"/>
        <v>43860</v>
      </c>
      <c r="H33" s="13">
        <f t="shared" si="10"/>
        <v>43861</v>
      </c>
      <c r="I33" s="27"/>
    </row>
    <row r="34" spans="1:20" x14ac:dyDescent="0.25">
      <c r="A34" s="4" t="str">
        <f>A33</f>
        <v>EA - Elementary</v>
      </c>
      <c r="B34" s="9" t="s">
        <v>70</v>
      </c>
      <c r="C34" s="27"/>
      <c r="D34" s="13">
        <f>D33+7</f>
        <v>43864</v>
      </c>
      <c r="E34" s="13">
        <f t="shared" si="10"/>
        <v>43865</v>
      </c>
      <c r="F34" s="13">
        <f t="shared" si="10"/>
        <v>43866</v>
      </c>
      <c r="G34" s="13">
        <f t="shared" si="10"/>
        <v>43867</v>
      </c>
      <c r="H34" s="13">
        <f t="shared" si="10"/>
        <v>43868</v>
      </c>
      <c r="I34" s="27"/>
    </row>
    <row r="35" spans="1:20" x14ac:dyDescent="0.25">
      <c r="A35" s="4" t="str">
        <f t="shared" si="7"/>
        <v>EA - Elementary</v>
      </c>
      <c r="B35" s="9" t="s">
        <v>70</v>
      </c>
      <c r="C35" s="27"/>
      <c r="D35" s="13">
        <f t="shared" si="6"/>
        <v>43871</v>
      </c>
      <c r="E35" s="13">
        <f t="shared" si="10"/>
        <v>43872</v>
      </c>
      <c r="F35" s="13">
        <f t="shared" si="10"/>
        <v>43873</v>
      </c>
      <c r="G35" s="13">
        <f t="shared" si="10"/>
        <v>43874</v>
      </c>
      <c r="H35" s="13">
        <f t="shared" si="10"/>
        <v>43875</v>
      </c>
      <c r="I35" s="27"/>
    </row>
    <row r="36" spans="1:20" x14ac:dyDescent="0.25">
      <c r="A36" s="4" t="str">
        <f t="shared" si="7"/>
        <v>EA - Elementary</v>
      </c>
      <c r="B36" s="9" t="s">
        <v>70</v>
      </c>
      <c r="D36" s="16"/>
      <c r="E36" s="11"/>
      <c r="F36" s="11"/>
      <c r="G36" s="11"/>
      <c r="H36" s="11"/>
      <c r="J36" s="17">
        <f>D35+7</f>
        <v>43878</v>
      </c>
      <c r="Q36" s="15">
        <f>J36+1</f>
        <v>43879</v>
      </c>
      <c r="R36" s="15">
        <f>Q36+1</f>
        <v>43880</v>
      </c>
      <c r="S36" s="15">
        <f>R36+1</f>
        <v>43881</v>
      </c>
      <c r="T36" s="15">
        <f>S36+1</f>
        <v>43882</v>
      </c>
    </row>
    <row r="37" spans="1:20" x14ac:dyDescent="0.25">
      <c r="A37" s="4" t="str">
        <f t="shared" si="7"/>
        <v>EA - Elementary</v>
      </c>
      <c r="B37" s="9" t="s">
        <v>70</v>
      </c>
      <c r="C37" s="27"/>
      <c r="D37" s="13">
        <f>J36+7</f>
        <v>43885</v>
      </c>
      <c r="E37" s="13">
        <f t="shared" ref="E37:H44" si="11">D37+1</f>
        <v>43886</v>
      </c>
      <c r="F37" s="13">
        <f t="shared" si="11"/>
        <v>43887</v>
      </c>
      <c r="G37" s="13">
        <f t="shared" si="11"/>
        <v>43888</v>
      </c>
      <c r="H37" s="13">
        <f t="shared" si="11"/>
        <v>43889</v>
      </c>
      <c r="I37" s="27"/>
    </row>
    <row r="38" spans="1:20" x14ac:dyDescent="0.25">
      <c r="A38" s="4" t="str">
        <f>A37</f>
        <v>EA - Elementary</v>
      </c>
      <c r="B38" s="9" t="s">
        <v>71</v>
      </c>
      <c r="C38" s="27"/>
      <c r="D38" s="13">
        <f>D37+7</f>
        <v>43892</v>
      </c>
      <c r="E38" s="13">
        <f t="shared" si="11"/>
        <v>43893</v>
      </c>
      <c r="F38" s="13">
        <f t="shared" si="11"/>
        <v>43894</v>
      </c>
      <c r="G38" s="13">
        <f t="shared" si="11"/>
        <v>43895</v>
      </c>
      <c r="H38" s="13">
        <f t="shared" si="11"/>
        <v>43896</v>
      </c>
      <c r="I38" s="27"/>
    </row>
    <row r="39" spans="1:20" x14ac:dyDescent="0.25">
      <c r="A39" s="4" t="str">
        <f t="shared" si="7"/>
        <v>EA - Elementary</v>
      </c>
      <c r="B39" s="9" t="s">
        <v>71</v>
      </c>
      <c r="C39" s="27"/>
      <c r="D39" s="13">
        <f t="shared" si="6"/>
        <v>43899</v>
      </c>
      <c r="E39" s="13">
        <f t="shared" si="11"/>
        <v>43900</v>
      </c>
      <c r="F39" s="13">
        <f t="shared" si="11"/>
        <v>43901</v>
      </c>
      <c r="G39" s="13">
        <f t="shared" si="11"/>
        <v>43902</v>
      </c>
      <c r="H39" s="13">
        <f t="shared" si="11"/>
        <v>43903</v>
      </c>
      <c r="I39" s="27"/>
    </row>
    <row r="40" spans="1:20" x14ac:dyDescent="0.25">
      <c r="A40" s="4" t="str">
        <f t="shared" si="7"/>
        <v>EA - Elementary</v>
      </c>
      <c r="B40" s="9" t="s">
        <v>71</v>
      </c>
      <c r="C40" s="27"/>
      <c r="D40" s="13">
        <f t="shared" si="6"/>
        <v>43906</v>
      </c>
      <c r="E40" s="13">
        <f t="shared" si="11"/>
        <v>43907</v>
      </c>
      <c r="F40" s="13">
        <f t="shared" si="11"/>
        <v>43908</v>
      </c>
      <c r="G40" s="13">
        <f t="shared" si="11"/>
        <v>43909</v>
      </c>
      <c r="H40" s="13">
        <f t="shared" si="11"/>
        <v>43910</v>
      </c>
      <c r="I40" s="27"/>
    </row>
    <row r="41" spans="1:20" x14ac:dyDescent="0.25">
      <c r="A41" s="4" t="str">
        <f t="shared" si="7"/>
        <v>EA - Elementary</v>
      </c>
      <c r="B41" s="9" t="s">
        <v>71</v>
      </c>
      <c r="C41" s="27"/>
      <c r="D41" s="13">
        <f t="shared" si="6"/>
        <v>43913</v>
      </c>
      <c r="E41" s="13">
        <f t="shared" si="11"/>
        <v>43914</v>
      </c>
      <c r="F41" s="13">
        <f t="shared" si="11"/>
        <v>43915</v>
      </c>
      <c r="G41" s="13">
        <f t="shared" si="11"/>
        <v>43916</v>
      </c>
      <c r="H41" s="13">
        <f t="shared" si="11"/>
        <v>43917</v>
      </c>
      <c r="I41" s="27"/>
    </row>
    <row r="42" spans="1:20" x14ac:dyDescent="0.25">
      <c r="A42" s="4" t="str">
        <f t="shared" si="7"/>
        <v>EA - Elementary</v>
      </c>
      <c r="B42" s="9" t="s">
        <v>71</v>
      </c>
      <c r="C42" s="27"/>
      <c r="D42" s="13">
        <f t="shared" si="6"/>
        <v>43920</v>
      </c>
      <c r="E42" s="13">
        <f t="shared" si="11"/>
        <v>43921</v>
      </c>
      <c r="F42" s="20"/>
      <c r="G42" s="20"/>
      <c r="H42" s="20"/>
      <c r="I42" s="27"/>
    </row>
    <row r="43" spans="1:20" x14ac:dyDescent="0.25">
      <c r="A43" s="4" t="str">
        <f t="shared" si="7"/>
        <v>EA - Elementary</v>
      </c>
      <c r="B43" s="9" t="s">
        <v>6</v>
      </c>
      <c r="C43" s="27"/>
      <c r="D43" s="21"/>
      <c r="E43" s="21"/>
      <c r="F43" s="13">
        <f>E42+1</f>
        <v>43922</v>
      </c>
      <c r="G43" s="13">
        <f>F43+1</f>
        <v>43923</v>
      </c>
      <c r="H43" s="13">
        <f>G43+1</f>
        <v>43924</v>
      </c>
      <c r="I43" s="27"/>
    </row>
    <row r="44" spans="1:20" x14ac:dyDescent="0.25">
      <c r="A44" s="4" t="str">
        <f>A42</f>
        <v>EA - Elementary</v>
      </c>
      <c r="B44" s="9" t="s">
        <v>6</v>
      </c>
      <c r="D44" s="13">
        <f>D42+7</f>
        <v>43927</v>
      </c>
      <c r="E44" s="13">
        <f t="shared" si="11"/>
        <v>43928</v>
      </c>
      <c r="F44" s="13">
        <f t="shared" si="11"/>
        <v>43929</v>
      </c>
      <c r="G44" s="13">
        <f t="shared" si="11"/>
        <v>43930</v>
      </c>
      <c r="H44" s="16"/>
      <c r="N44" s="17">
        <f>G44+1</f>
        <v>43931</v>
      </c>
    </row>
    <row r="45" spans="1:20" x14ac:dyDescent="0.25">
      <c r="A45" s="4" t="str">
        <f t="shared" si="7"/>
        <v>EA - Elementary</v>
      </c>
      <c r="B45" s="9" t="s">
        <v>6</v>
      </c>
      <c r="D45" s="16"/>
      <c r="E45" s="11"/>
      <c r="F45" s="11"/>
      <c r="G45" s="11"/>
      <c r="H45" s="11"/>
      <c r="J45" s="17">
        <f>D44+7</f>
        <v>43934</v>
      </c>
      <c r="Q45" s="15">
        <f>J45+1</f>
        <v>43935</v>
      </c>
      <c r="R45" s="15">
        <f>Q45+1</f>
        <v>43936</v>
      </c>
      <c r="S45" s="15">
        <f>R45+1</f>
        <v>43937</v>
      </c>
      <c r="T45" s="15">
        <f>S45+1</f>
        <v>43938</v>
      </c>
    </row>
    <row r="46" spans="1:20" x14ac:dyDescent="0.25">
      <c r="A46" s="4" t="str">
        <f t="shared" si="7"/>
        <v>EA - Elementary</v>
      </c>
      <c r="B46" s="9" t="s">
        <v>6</v>
      </c>
      <c r="C46" s="27"/>
      <c r="D46" s="11"/>
      <c r="E46" s="13">
        <f>P46+1</f>
        <v>43942</v>
      </c>
      <c r="F46" s="13">
        <f t="shared" ref="F46:H46" si="12">E46+1</f>
        <v>43943</v>
      </c>
      <c r="G46" s="13">
        <f t="shared" si="12"/>
        <v>43944</v>
      </c>
      <c r="H46" s="13">
        <f t="shared" si="12"/>
        <v>43945</v>
      </c>
      <c r="I46" s="27"/>
      <c r="P46" s="15">
        <f>J45+7</f>
        <v>43941</v>
      </c>
    </row>
    <row r="47" spans="1:20" x14ac:dyDescent="0.25">
      <c r="A47" s="4" t="str">
        <f t="shared" si="7"/>
        <v>EA - Elementary</v>
      </c>
      <c r="B47" s="9" t="s">
        <v>6</v>
      </c>
      <c r="C47" s="27"/>
      <c r="D47" s="13">
        <f>P46+7</f>
        <v>43948</v>
      </c>
      <c r="E47" s="13">
        <f t="shared" ref="E47:H51" si="13">D47+1</f>
        <v>43949</v>
      </c>
      <c r="F47" s="13">
        <f t="shared" si="13"/>
        <v>43950</v>
      </c>
      <c r="G47" s="13">
        <f t="shared" si="13"/>
        <v>43951</v>
      </c>
      <c r="H47" s="20"/>
      <c r="I47" s="27"/>
    </row>
    <row r="48" spans="1:20" x14ac:dyDescent="0.25">
      <c r="A48" s="4" t="str">
        <f t="shared" si="7"/>
        <v>EA - Elementary</v>
      </c>
      <c r="B48" s="9" t="s">
        <v>7</v>
      </c>
      <c r="C48" s="27"/>
      <c r="D48" s="21"/>
      <c r="E48" s="21"/>
      <c r="F48" s="21"/>
      <c r="G48" s="21"/>
      <c r="H48" s="13">
        <f>G47+1</f>
        <v>43952</v>
      </c>
      <c r="I48" s="27"/>
    </row>
    <row r="49" spans="1:20" x14ac:dyDescent="0.25">
      <c r="A49" s="4" t="str">
        <f>A47</f>
        <v>EA - Elementary</v>
      </c>
      <c r="B49" s="9" t="s">
        <v>7</v>
      </c>
      <c r="C49" s="27"/>
      <c r="D49" s="13">
        <f>D47+7</f>
        <v>43955</v>
      </c>
      <c r="E49" s="13">
        <f t="shared" si="13"/>
        <v>43956</v>
      </c>
      <c r="F49" s="13">
        <f t="shared" si="13"/>
        <v>43957</v>
      </c>
      <c r="G49" s="13">
        <f t="shared" si="13"/>
        <v>43958</v>
      </c>
      <c r="H49" s="13">
        <f t="shared" si="13"/>
        <v>43959</v>
      </c>
      <c r="I49" s="27"/>
    </row>
    <row r="50" spans="1:20" x14ac:dyDescent="0.25">
      <c r="A50" s="4" t="str">
        <f t="shared" si="7"/>
        <v>EA - Elementary</v>
      </c>
      <c r="B50" s="9" t="s">
        <v>7</v>
      </c>
      <c r="C50" s="27"/>
      <c r="D50" s="13">
        <f t="shared" ref="D50:D56" si="14">D49+7</f>
        <v>43962</v>
      </c>
      <c r="E50" s="13">
        <f t="shared" si="13"/>
        <v>43963</v>
      </c>
      <c r="F50" s="13">
        <f t="shared" si="13"/>
        <v>43964</v>
      </c>
      <c r="G50" s="13">
        <f t="shared" si="13"/>
        <v>43965</v>
      </c>
      <c r="H50" s="13">
        <f t="shared" si="13"/>
        <v>43966</v>
      </c>
      <c r="I50" s="27"/>
    </row>
    <row r="51" spans="1:20" x14ac:dyDescent="0.25">
      <c r="A51" s="4" t="str">
        <f t="shared" si="7"/>
        <v>EA - Elementary</v>
      </c>
      <c r="B51" s="9" t="s">
        <v>7</v>
      </c>
      <c r="C51" s="27"/>
      <c r="D51" s="16"/>
      <c r="E51" s="13">
        <f>J51+1</f>
        <v>43970</v>
      </c>
      <c r="F51" s="13">
        <f t="shared" si="13"/>
        <v>43971</v>
      </c>
      <c r="G51" s="13">
        <f t="shared" si="13"/>
        <v>43972</v>
      </c>
      <c r="H51" s="13">
        <f t="shared" si="13"/>
        <v>43973</v>
      </c>
      <c r="I51" s="27"/>
      <c r="J51" s="17">
        <f>D50+7</f>
        <v>43969</v>
      </c>
    </row>
    <row r="52" spans="1:20" x14ac:dyDescent="0.25">
      <c r="A52" s="4" t="str">
        <f t="shared" si="7"/>
        <v>EA - Elementary</v>
      </c>
      <c r="B52" s="9" t="s">
        <v>7</v>
      </c>
      <c r="C52" s="27"/>
      <c r="D52" s="13">
        <f>J51+7</f>
        <v>43976</v>
      </c>
      <c r="E52" s="13">
        <f t="shared" ref="E52:H56" si="15">D52+1</f>
        <v>43977</v>
      </c>
      <c r="F52" s="13">
        <f t="shared" si="15"/>
        <v>43978</v>
      </c>
      <c r="G52" s="13">
        <f t="shared" si="15"/>
        <v>43979</v>
      </c>
      <c r="H52" s="13">
        <f t="shared" si="15"/>
        <v>43980</v>
      </c>
      <c r="I52" s="27"/>
    </row>
    <row r="53" spans="1:20" x14ac:dyDescent="0.25">
      <c r="A53" s="4" t="str">
        <f t="shared" si="7"/>
        <v>EA - Elementary</v>
      </c>
      <c r="B53" s="9" t="s">
        <v>8</v>
      </c>
      <c r="C53" s="27"/>
      <c r="D53" s="13">
        <f t="shared" si="14"/>
        <v>43983</v>
      </c>
      <c r="E53" s="13">
        <f t="shared" si="15"/>
        <v>43984</v>
      </c>
      <c r="F53" s="13">
        <f t="shared" si="15"/>
        <v>43985</v>
      </c>
      <c r="G53" s="13">
        <f t="shared" si="15"/>
        <v>43986</v>
      </c>
      <c r="H53" s="13">
        <f t="shared" si="15"/>
        <v>43987</v>
      </c>
      <c r="I53" s="27"/>
    </row>
    <row r="54" spans="1:20" x14ac:dyDescent="0.25">
      <c r="A54" s="4" t="str">
        <f t="shared" si="7"/>
        <v>EA - Elementary</v>
      </c>
      <c r="B54" s="9" t="s">
        <v>8</v>
      </c>
      <c r="C54" s="27"/>
      <c r="D54" s="13">
        <f t="shared" si="14"/>
        <v>43990</v>
      </c>
      <c r="E54" s="13">
        <f t="shared" si="15"/>
        <v>43991</v>
      </c>
      <c r="F54" s="13">
        <f t="shared" si="15"/>
        <v>43992</v>
      </c>
      <c r="G54" s="13">
        <f t="shared" si="15"/>
        <v>43993</v>
      </c>
      <c r="H54" s="13">
        <f t="shared" si="15"/>
        <v>43994</v>
      </c>
      <c r="I54" s="27"/>
    </row>
    <row r="55" spans="1:20" x14ac:dyDescent="0.25">
      <c r="A55" s="4" t="str">
        <f t="shared" si="7"/>
        <v>EA - Elementary</v>
      </c>
      <c r="B55" s="9" t="s">
        <v>8</v>
      </c>
      <c r="C55" s="27"/>
      <c r="D55" s="13">
        <f t="shared" si="14"/>
        <v>43997</v>
      </c>
      <c r="E55" s="13">
        <f t="shared" si="15"/>
        <v>43998</v>
      </c>
      <c r="F55" s="13">
        <f t="shared" si="15"/>
        <v>43999</v>
      </c>
      <c r="G55" s="13">
        <f t="shared" si="15"/>
        <v>44000</v>
      </c>
      <c r="H55" s="13">
        <f t="shared" si="15"/>
        <v>44001</v>
      </c>
      <c r="I55" s="27"/>
    </row>
    <row r="56" spans="1:20" x14ac:dyDescent="0.25">
      <c r="A56" s="4" t="str">
        <f t="shared" si="7"/>
        <v>EA - Elementary</v>
      </c>
      <c r="B56" s="9" t="s">
        <v>8</v>
      </c>
      <c r="C56" s="27"/>
      <c r="D56" s="13">
        <f t="shared" si="14"/>
        <v>44004</v>
      </c>
      <c r="E56" s="13">
        <f t="shared" si="15"/>
        <v>44005</v>
      </c>
      <c r="F56" s="13">
        <f t="shared" si="15"/>
        <v>44006</v>
      </c>
      <c r="G56" s="13">
        <f t="shared" si="15"/>
        <v>44007</v>
      </c>
      <c r="H56" s="11"/>
      <c r="I56" s="27"/>
      <c r="T56" s="15">
        <f>G56+1</f>
        <v>44008</v>
      </c>
    </row>
    <row r="57" spans="1:20" x14ac:dyDescent="0.25">
      <c r="A57" s="4" t="str">
        <f t="shared" si="7"/>
        <v>EA - Elementary</v>
      </c>
      <c r="B57" s="9" t="s">
        <v>8</v>
      </c>
      <c r="C57" s="27"/>
      <c r="D57" s="11"/>
      <c r="E57" s="11"/>
      <c r="F57" s="20"/>
      <c r="G57" s="20"/>
      <c r="H57" s="20"/>
      <c r="I57" s="27"/>
      <c r="P57" s="15">
        <f>D56+7</f>
        <v>44011</v>
      </c>
      <c r="Q57" s="15">
        <f t="shared" ref="Q57:T62" si="16">P57+1</f>
        <v>44012</v>
      </c>
    </row>
    <row r="58" spans="1:20" x14ac:dyDescent="0.25">
      <c r="A58" s="4" t="str">
        <f t="shared" si="7"/>
        <v>EA - Elementary</v>
      </c>
      <c r="B58" s="9" t="s">
        <v>9</v>
      </c>
      <c r="C58" s="27"/>
      <c r="D58" s="20"/>
      <c r="E58" s="20"/>
      <c r="F58" s="20"/>
      <c r="G58" s="11"/>
      <c r="H58" s="11"/>
      <c r="I58" s="27"/>
      <c r="L58" s="17">
        <f>Q57+1</f>
        <v>44013</v>
      </c>
      <c r="S58" s="15">
        <f>L58+1</f>
        <v>44014</v>
      </c>
      <c r="T58" s="15">
        <f>S58+1</f>
        <v>44015</v>
      </c>
    </row>
    <row r="59" spans="1:20" x14ac:dyDescent="0.25">
      <c r="A59" s="4" t="str">
        <f>A57</f>
        <v>EA - Elementary</v>
      </c>
      <c r="B59" s="9" t="s">
        <v>9</v>
      </c>
      <c r="C59" s="27"/>
      <c r="D59" s="11"/>
      <c r="E59" s="11"/>
      <c r="F59" s="11"/>
      <c r="G59" s="11"/>
      <c r="H59" s="11"/>
      <c r="I59" s="27"/>
      <c r="P59" s="15">
        <f>P57+7</f>
        <v>44018</v>
      </c>
      <c r="Q59" s="15">
        <f t="shared" si="16"/>
        <v>44019</v>
      </c>
      <c r="R59" s="15">
        <f t="shared" si="16"/>
        <v>44020</v>
      </c>
      <c r="S59" s="15">
        <f t="shared" si="16"/>
        <v>44021</v>
      </c>
      <c r="T59" s="15">
        <f t="shared" si="16"/>
        <v>44022</v>
      </c>
    </row>
    <row r="60" spans="1:20" x14ac:dyDescent="0.25">
      <c r="A60" s="4" t="str">
        <f t="shared" si="7"/>
        <v>EA - Elementary</v>
      </c>
      <c r="B60" s="9" t="s">
        <v>9</v>
      </c>
      <c r="C60" s="27"/>
      <c r="D60" s="11"/>
      <c r="E60" s="11"/>
      <c r="F60" s="11"/>
      <c r="G60" s="11"/>
      <c r="H60" s="11"/>
      <c r="I60" s="27"/>
      <c r="P60" s="15">
        <f t="shared" ref="P60:P62" si="17">P59+7</f>
        <v>44025</v>
      </c>
      <c r="Q60" s="15">
        <f t="shared" si="16"/>
        <v>44026</v>
      </c>
      <c r="R60" s="15">
        <f t="shared" si="16"/>
        <v>44027</v>
      </c>
      <c r="S60" s="15">
        <f t="shared" si="16"/>
        <v>44028</v>
      </c>
      <c r="T60" s="15">
        <f t="shared" si="16"/>
        <v>44029</v>
      </c>
    </row>
    <row r="61" spans="1:20" x14ac:dyDescent="0.25">
      <c r="A61" s="4" t="str">
        <f t="shared" si="7"/>
        <v>EA - Elementary</v>
      </c>
      <c r="B61" s="9" t="s">
        <v>9</v>
      </c>
      <c r="C61" s="27"/>
      <c r="D61" s="11"/>
      <c r="E61" s="11"/>
      <c r="F61" s="11"/>
      <c r="G61" s="11"/>
      <c r="H61" s="11"/>
      <c r="I61" s="27"/>
      <c r="P61" s="15">
        <f t="shared" si="17"/>
        <v>44032</v>
      </c>
      <c r="Q61" s="15">
        <f t="shared" si="16"/>
        <v>44033</v>
      </c>
      <c r="R61" s="15">
        <f t="shared" si="16"/>
        <v>44034</v>
      </c>
      <c r="S61" s="15">
        <f t="shared" si="16"/>
        <v>44035</v>
      </c>
      <c r="T61" s="15">
        <f t="shared" si="16"/>
        <v>44036</v>
      </c>
    </row>
    <row r="62" spans="1:20" x14ac:dyDescent="0.25">
      <c r="A62" s="4" t="str">
        <f t="shared" si="7"/>
        <v>EA - Elementary</v>
      </c>
      <c r="B62" s="9" t="s">
        <v>9</v>
      </c>
      <c r="C62" s="27"/>
      <c r="D62" s="11"/>
      <c r="E62" s="11"/>
      <c r="F62" s="11"/>
      <c r="G62" s="11"/>
      <c r="H62" s="11"/>
      <c r="I62" s="27"/>
      <c r="P62" s="15">
        <f t="shared" si="17"/>
        <v>44039</v>
      </c>
      <c r="Q62" s="15">
        <f t="shared" si="16"/>
        <v>44040</v>
      </c>
      <c r="R62" s="15">
        <f t="shared" si="16"/>
        <v>44041</v>
      </c>
      <c r="S62" s="15">
        <f t="shared" si="16"/>
        <v>44042</v>
      </c>
      <c r="T62" s="15">
        <f t="shared" si="16"/>
        <v>44043</v>
      </c>
    </row>
    <row r="63" spans="1:20" s="22" customFormat="1" x14ac:dyDescent="0.25">
      <c r="A63" s="28"/>
      <c r="B63" s="28"/>
      <c r="C63" s="24"/>
      <c r="D63" s="24"/>
      <c r="E63" s="24"/>
      <c r="F63" s="24"/>
      <c r="G63" s="24"/>
      <c r="H63" s="24"/>
      <c r="I63" s="24"/>
      <c r="J63" s="24"/>
      <c r="K63" s="24"/>
      <c r="L63" s="24"/>
      <c r="M63" s="24"/>
      <c r="N63" s="24"/>
      <c r="O63" s="24"/>
      <c r="P63" s="24"/>
    </row>
    <row r="64" spans="1:20" x14ac:dyDescent="0.25">
      <c r="A64" s="23" t="str">
        <f>Schedules!A3</f>
        <v>EA - Middle School</v>
      </c>
      <c r="B64" s="9" t="s">
        <v>64</v>
      </c>
      <c r="C64" s="27"/>
      <c r="D64" s="21"/>
      <c r="E64" s="21"/>
      <c r="F64" s="21"/>
      <c r="G64" s="15"/>
      <c r="H64" s="15"/>
      <c r="I64" s="27"/>
      <c r="P64" s="12"/>
      <c r="Q64" s="12"/>
      <c r="R64" s="12"/>
      <c r="S64" s="15">
        <f>S65-7</f>
        <v>43678</v>
      </c>
      <c r="T64" s="15">
        <f t="shared" ref="T64:T67" si="18">S64+1</f>
        <v>43679</v>
      </c>
    </row>
    <row r="65" spans="1:20" x14ac:dyDescent="0.25">
      <c r="A65" s="4" t="str">
        <f>A64</f>
        <v>EA - Middle School</v>
      </c>
      <c r="B65" s="9" t="s">
        <v>64</v>
      </c>
      <c r="C65" s="27"/>
      <c r="D65" s="15"/>
      <c r="E65" s="15"/>
      <c r="F65" s="15"/>
      <c r="G65" s="15"/>
      <c r="H65" s="15"/>
      <c r="I65" s="27"/>
      <c r="P65" s="17">
        <f>P66-7</f>
        <v>43682</v>
      </c>
      <c r="Q65" s="15">
        <f>P65+1</f>
        <v>43683</v>
      </c>
      <c r="R65" s="15">
        <f>Q65+1</f>
        <v>43684</v>
      </c>
      <c r="S65" s="15">
        <f t="shared" ref="S65:S67" si="19">R65+1</f>
        <v>43685</v>
      </c>
      <c r="T65" s="15">
        <f t="shared" si="18"/>
        <v>43686</v>
      </c>
    </row>
    <row r="66" spans="1:20" x14ac:dyDescent="0.25">
      <c r="A66" s="4" t="str">
        <f t="shared" ref="A66:A122" si="20">A65</f>
        <v>EA - Middle School</v>
      </c>
      <c r="B66" s="9" t="s">
        <v>64</v>
      </c>
      <c r="C66" s="27"/>
      <c r="D66" s="15"/>
      <c r="E66" s="15"/>
      <c r="F66" s="15"/>
      <c r="G66" s="15"/>
      <c r="H66" s="15"/>
      <c r="I66" s="27"/>
      <c r="P66" s="15">
        <f>P67-7</f>
        <v>43689</v>
      </c>
      <c r="Q66" s="15">
        <f>P66+1</f>
        <v>43690</v>
      </c>
      <c r="R66" s="15">
        <f>Q66+1</f>
        <v>43691</v>
      </c>
      <c r="S66" s="15">
        <f t="shared" si="19"/>
        <v>43692</v>
      </c>
      <c r="T66" s="15">
        <f t="shared" si="18"/>
        <v>43693</v>
      </c>
    </row>
    <row r="67" spans="1:20" x14ac:dyDescent="0.25">
      <c r="A67" s="4" t="str">
        <f t="shared" si="20"/>
        <v>EA - Middle School</v>
      </c>
      <c r="B67" s="9" t="s">
        <v>64</v>
      </c>
      <c r="C67" s="27"/>
      <c r="D67" s="15"/>
      <c r="E67" s="15"/>
      <c r="F67" s="15"/>
      <c r="G67" s="15"/>
      <c r="H67" s="15"/>
      <c r="I67" s="27"/>
      <c r="P67" s="15">
        <f>P68-7</f>
        <v>43696</v>
      </c>
      <c r="Q67" s="15">
        <f>P67+1</f>
        <v>43697</v>
      </c>
      <c r="R67" s="15">
        <f t="shared" ref="R67" si="21">Q67+1</f>
        <v>43698</v>
      </c>
      <c r="S67" s="15">
        <f t="shared" si="19"/>
        <v>43699</v>
      </c>
      <c r="T67" s="15">
        <f t="shared" si="18"/>
        <v>43700</v>
      </c>
    </row>
    <row r="68" spans="1:20" x14ac:dyDescent="0.25">
      <c r="A68" s="4" t="str">
        <f t="shared" si="20"/>
        <v>EA - Middle School</v>
      </c>
      <c r="B68" s="9" t="s">
        <v>64</v>
      </c>
      <c r="C68" s="27"/>
      <c r="D68" s="11"/>
      <c r="E68" s="11"/>
      <c r="F68" s="11"/>
      <c r="G68" s="12">
        <f>R68+1</f>
        <v>43706</v>
      </c>
      <c r="H68" s="13">
        <f>G68+1</f>
        <v>43707</v>
      </c>
      <c r="I68" s="27"/>
      <c r="P68" s="14">
        <v>43703</v>
      </c>
      <c r="Q68" s="15">
        <f>P68+1</f>
        <v>43704</v>
      </c>
      <c r="R68" s="15">
        <f>Q68+1</f>
        <v>43705</v>
      </c>
    </row>
    <row r="69" spans="1:20" x14ac:dyDescent="0.25">
      <c r="A69" s="4" t="str">
        <f t="shared" si="20"/>
        <v>EA - Middle School</v>
      </c>
      <c r="B69" s="9" t="s">
        <v>65</v>
      </c>
      <c r="C69" s="27"/>
      <c r="D69" s="16"/>
      <c r="E69" s="13">
        <f>J69+1</f>
        <v>43711</v>
      </c>
      <c r="F69" s="13">
        <f t="shared" ref="F69:F72" si="22">E69+1</f>
        <v>43712</v>
      </c>
      <c r="G69" s="13">
        <f t="shared" ref="G69:G72" si="23">F69+1</f>
        <v>43713</v>
      </c>
      <c r="H69" s="13">
        <f t="shared" ref="H69:H72" si="24">G69+1</f>
        <v>43714</v>
      </c>
      <c r="I69" s="27"/>
      <c r="J69" s="17">
        <f>P68+7</f>
        <v>43710</v>
      </c>
    </row>
    <row r="70" spans="1:20" x14ac:dyDescent="0.25">
      <c r="A70" s="4" t="str">
        <f t="shared" si="20"/>
        <v>EA - Middle School</v>
      </c>
      <c r="B70" s="9" t="s">
        <v>65</v>
      </c>
      <c r="C70" s="27"/>
      <c r="D70" s="13">
        <f>J69+7</f>
        <v>43717</v>
      </c>
      <c r="E70" s="13">
        <f t="shared" ref="E70:E72" si="25">D70+1</f>
        <v>43718</v>
      </c>
      <c r="F70" s="13">
        <f t="shared" si="22"/>
        <v>43719</v>
      </c>
      <c r="G70" s="13">
        <f t="shared" si="23"/>
        <v>43720</v>
      </c>
      <c r="H70" s="13">
        <f t="shared" si="24"/>
        <v>43721</v>
      </c>
      <c r="I70" s="27"/>
    </row>
    <row r="71" spans="1:20" x14ac:dyDescent="0.25">
      <c r="A71" s="4" t="str">
        <f t="shared" si="20"/>
        <v>EA - Middle School</v>
      </c>
      <c r="B71" s="9" t="s">
        <v>65</v>
      </c>
      <c r="C71" s="27"/>
      <c r="D71" s="13">
        <f t="shared" ref="D71:D102" si="26">D70+7</f>
        <v>43724</v>
      </c>
      <c r="E71" s="13">
        <f t="shared" si="25"/>
        <v>43725</v>
      </c>
      <c r="F71" s="13">
        <f t="shared" si="22"/>
        <v>43726</v>
      </c>
      <c r="G71" s="13">
        <f t="shared" si="23"/>
        <v>43727</v>
      </c>
      <c r="H71" s="13">
        <f t="shared" si="24"/>
        <v>43728</v>
      </c>
      <c r="I71" s="27"/>
    </row>
    <row r="72" spans="1:20" x14ac:dyDescent="0.25">
      <c r="A72" s="4" t="str">
        <f t="shared" si="20"/>
        <v>EA - Middle School</v>
      </c>
      <c r="B72" s="9" t="s">
        <v>65</v>
      </c>
      <c r="C72" s="27"/>
      <c r="D72" s="13">
        <f t="shared" si="26"/>
        <v>43731</v>
      </c>
      <c r="E72" s="13">
        <f t="shared" si="25"/>
        <v>43732</v>
      </c>
      <c r="F72" s="13">
        <f t="shared" si="22"/>
        <v>43733</v>
      </c>
      <c r="G72" s="13">
        <f t="shared" si="23"/>
        <v>43734</v>
      </c>
      <c r="H72" s="13">
        <f t="shared" si="24"/>
        <v>43735</v>
      </c>
      <c r="I72" s="27"/>
    </row>
    <row r="73" spans="1:20" x14ac:dyDescent="0.25">
      <c r="A73" s="4" t="str">
        <f t="shared" si="20"/>
        <v>EA - Middle School</v>
      </c>
      <c r="B73" s="9" t="s">
        <v>65</v>
      </c>
      <c r="C73" s="27"/>
      <c r="D73" s="13">
        <f t="shared" si="26"/>
        <v>43738</v>
      </c>
      <c r="E73" s="20"/>
      <c r="F73" s="20"/>
      <c r="G73" s="20"/>
      <c r="H73" s="20"/>
      <c r="I73" s="27"/>
    </row>
    <row r="74" spans="1:20" x14ac:dyDescent="0.25">
      <c r="A74" s="4" t="str">
        <f t="shared" si="20"/>
        <v>EA - Middle School</v>
      </c>
      <c r="B74" s="9" t="s">
        <v>66</v>
      </c>
      <c r="C74" s="27"/>
      <c r="D74" s="21"/>
      <c r="E74" s="13">
        <f>D73+1</f>
        <v>43739</v>
      </c>
      <c r="F74" s="13">
        <f>E74+1</f>
        <v>43740</v>
      </c>
      <c r="G74" s="13">
        <f>F74+1</f>
        <v>43741</v>
      </c>
      <c r="H74" s="13">
        <f>G74+1</f>
        <v>43742</v>
      </c>
      <c r="I74" s="27"/>
    </row>
    <row r="75" spans="1:20" x14ac:dyDescent="0.25">
      <c r="A75" s="4" t="str">
        <f t="shared" si="20"/>
        <v>EA - Middle School</v>
      </c>
      <c r="B75" s="9" t="s">
        <v>66</v>
      </c>
      <c r="C75" s="27"/>
      <c r="D75" s="13">
        <f>D73+7</f>
        <v>43745</v>
      </c>
      <c r="E75" s="13">
        <f t="shared" ref="E75" si="27">D75+1</f>
        <v>43746</v>
      </c>
      <c r="F75" s="13">
        <f t="shared" ref="F75" si="28">E75+1</f>
        <v>43747</v>
      </c>
      <c r="G75" s="13">
        <f t="shared" ref="G75:G78" si="29">F75+1</f>
        <v>43748</v>
      </c>
      <c r="H75" s="13">
        <f t="shared" ref="H75:H76" si="30">G75+1</f>
        <v>43749</v>
      </c>
      <c r="I75" s="27"/>
    </row>
    <row r="76" spans="1:20" x14ac:dyDescent="0.25">
      <c r="A76" s="4" t="str">
        <f t="shared" si="20"/>
        <v>EA - Middle School</v>
      </c>
      <c r="B76" s="9" t="s">
        <v>66</v>
      </c>
      <c r="C76" s="27"/>
      <c r="D76" s="16"/>
      <c r="E76" s="12">
        <f>J76+1</f>
        <v>43753</v>
      </c>
      <c r="F76" s="13">
        <f>E76+1</f>
        <v>43754</v>
      </c>
      <c r="G76" s="13">
        <f t="shared" si="29"/>
        <v>43755</v>
      </c>
      <c r="H76" s="13">
        <f t="shared" si="30"/>
        <v>43756</v>
      </c>
      <c r="I76" s="27"/>
      <c r="J76" s="17">
        <f>D75+7</f>
        <v>43752</v>
      </c>
    </row>
    <row r="77" spans="1:20" x14ac:dyDescent="0.25">
      <c r="A77" s="4" t="str">
        <f t="shared" si="20"/>
        <v>EA - Middle School</v>
      </c>
      <c r="B77" s="9" t="s">
        <v>66</v>
      </c>
      <c r="D77" s="13">
        <f>J76+7</f>
        <v>43759</v>
      </c>
      <c r="E77" s="13">
        <f t="shared" ref="E77:E78" si="31">D77+1</f>
        <v>43760</v>
      </c>
      <c r="F77" s="13">
        <f t="shared" ref="F77:F78" si="32">E77+1</f>
        <v>43761</v>
      </c>
      <c r="G77" s="13">
        <f t="shared" si="29"/>
        <v>43762</v>
      </c>
      <c r="H77" s="12">
        <f>G77+1</f>
        <v>43763</v>
      </c>
    </row>
    <row r="78" spans="1:20" x14ac:dyDescent="0.25">
      <c r="A78" s="4" t="str">
        <f t="shared" si="20"/>
        <v>EA - Middle School</v>
      </c>
      <c r="B78" s="9" t="s">
        <v>66</v>
      </c>
      <c r="C78" s="27"/>
      <c r="D78" s="13">
        <f t="shared" si="26"/>
        <v>43766</v>
      </c>
      <c r="E78" s="13">
        <f t="shared" si="31"/>
        <v>43767</v>
      </c>
      <c r="F78" s="13">
        <f t="shared" si="32"/>
        <v>43768</v>
      </c>
      <c r="G78" s="13">
        <f t="shared" si="29"/>
        <v>43769</v>
      </c>
      <c r="H78" s="20"/>
      <c r="I78" s="27"/>
    </row>
    <row r="79" spans="1:20" x14ac:dyDescent="0.25">
      <c r="A79" s="4" t="str">
        <f t="shared" si="20"/>
        <v>EA - Middle School</v>
      </c>
      <c r="B79" s="9" t="s">
        <v>67</v>
      </c>
      <c r="C79" s="27"/>
      <c r="D79" s="21"/>
      <c r="E79" s="21"/>
      <c r="F79" s="21"/>
      <c r="G79" s="21"/>
      <c r="H79" s="13">
        <f>G78+1</f>
        <v>43770</v>
      </c>
      <c r="I79" s="27"/>
    </row>
    <row r="80" spans="1:20" x14ac:dyDescent="0.25">
      <c r="A80" s="4" t="str">
        <f>A78</f>
        <v>EA - Middle School</v>
      </c>
      <c r="B80" s="9" t="s">
        <v>67</v>
      </c>
      <c r="C80" s="27"/>
      <c r="D80" s="13">
        <f>D78+7</f>
        <v>43773</v>
      </c>
      <c r="E80" s="13">
        <f t="shared" ref="E80" si="33">D80+1</f>
        <v>43774</v>
      </c>
      <c r="F80" s="13">
        <f t="shared" ref="F80" si="34">E80+1</f>
        <v>43775</v>
      </c>
      <c r="G80" s="13">
        <f t="shared" ref="G80:G81" si="35">F80+1</f>
        <v>43776</v>
      </c>
      <c r="H80" s="13">
        <f t="shared" ref="H80:H81" si="36">G80+1</f>
        <v>43777</v>
      </c>
      <c r="I80" s="27"/>
    </row>
    <row r="81" spans="1:20" x14ac:dyDescent="0.25">
      <c r="A81" s="4" t="str">
        <f t="shared" si="20"/>
        <v>EA - Middle School</v>
      </c>
      <c r="B81" s="9" t="s">
        <v>67</v>
      </c>
      <c r="C81" s="27"/>
      <c r="D81" s="16"/>
      <c r="E81" s="18"/>
      <c r="F81" s="13">
        <f>P81+1</f>
        <v>43782</v>
      </c>
      <c r="G81" s="13">
        <f t="shared" si="35"/>
        <v>43783</v>
      </c>
      <c r="H81" s="13">
        <f t="shared" si="36"/>
        <v>43784</v>
      </c>
      <c r="I81" s="27"/>
      <c r="J81" s="17">
        <f>D80+7</f>
        <v>43780</v>
      </c>
      <c r="P81" s="19">
        <f>J81+1</f>
        <v>43781</v>
      </c>
    </row>
    <row r="82" spans="1:20" x14ac:dyDescent="0.25">
      <c r="A82" s="4" t="str">
        <f t="shared" si="20"/>
        <v>EA - Middle School</v>
      </c>
      <c r="B82" s="9" t="s">
        <v>67</v>
      </c>
      <c r="D82" s="13">
        <f>J81+7</f>
        <v>43787</v>
      </c>
      <c r="E82" s="13">
        <f t="shared" ref="E82:E86" si="37">D82+1</f>
        <v>43788</v>
      </c>
      <c r="F82" s="13">
        <f t="shared" ref="F82:F86" si="38">E82+1</f>
        <v>43789</v>
      </c>
      <c r="G82" s="12">
        <f>F82+1</f>
        <v>43790</v>
      </c>
      <c r="H82" s="12">
        <f>G82+1</f>
        <v>43791</v>
      </c>
    </row>
    <row r="83" spans="1:20" x14ac:dyDescent="0.25">
      <c r="A83" s="4" t="str">
        <f t="shared" si="20"/>
        <v>EA - Middle School</v>
      </c>
      <c r="B83" s="9" t="s">
        <v>67</v>
      </c>
      <c r="C83" s="27"/>
      <c r="D83" s="13">
        <f t="shared" si="26"/>
        <v>43794</v>
      </c>
      <c r="E83" s="13">
        <f t="shared" si="37"/>
        <v>43795</v>
      </c>
      <c r="F83" s="13">
        <f t="shared" si="38"/>
        <v>43796</v>
      </c>
      <c r="G83" s="13">
        <f t="shared" ref="G83:G86" si="39">F83+1</f>
        <v>43797</v>
      </c>
      <c r="H83" s="13">
        <f t="shared" ref="H83:H86" si="40">G83+1</f>
        <v>43798</v>
      </c>
      <c r="I83" s="27"/>
    </row>
    <row r="84" spans="1:20" x14ac:dyDescent="0.25">
      <c r="A84" s="4" t="str">
        <f>A83</f>
        <v>EA - Middle School</v>
      </c>
      <c r="B84" s="9" t="s">
        <v>68</v>
      </c>
      <c r="C84" s="27"/>
      <c r="D84" s="13">
        <f>D83+7</f>
        <v>43801</v>
      </c>
      <c r="E84" s="13">
        <f t="shared" si="37"/>
        <v>43802</v>
      </c>
      <c r="F84" s="13">
        <f t="shared" si="38"/>
        <v>43803</v>
      </c>
      <c r="G84" s="13">
        <f t="shared" si="39"/>
        <v>43804</v>
      </c>
      <c r="H84" s="13">
        <f t="shared" si="40"/>
        <v>43805</v>
      </c>
      <c r="I84" s="27"/>
    </row>
    <row r="85" spans="1:20" x14ac:dyDescent="0.25">
      <c r="A85" s="4" t="str">
        <f t="shared" si="20"/>
        <v>EA - Middle School</v>
      </c>
      <c r="B85" s="9" t="s">
        <v>68</v>
      </c>
      <c r="C85" s="27"/>
      <c r="D85" s="13">
        <f t="shared" si="26"/>
        <v>43808</v>
      </c>
      <c r="E85" s="13">
        <f t="shared" si="37"/>
        <v>43809</v>
      </c>
      <c r="F85" s="13">
        <f t="shared" si="38"/>
        <v>43810</v>
      </c>
      <c r="G85" s="13">
        <f t="shared" si="39"/>
        <v>43811</v>
      </c>
      <c r="H85" s="13">
        <f t="shared" si="40"/>
        <v>43812</v>
      </c>
      <c r="I85" s="27"/>
    </row>
    <row r="86" spans="1:20" x14ac:dyDescent="0.25">
      <c r="A86" s="4" t="str">
        <f t="shared" si="20"/>
        <v>EA - Middle School</v>
      </c>
      <c r="B86" s="9" t="s">
        <v>68</v>
      </c>
      <c r="C86" s="27"/>
      <c r="D86" s="13">
        <f t="shared" si="26"/>
        <v>43815</v>
      </c>
      <c r="E86" s="13">
        <f t="shared" si="37"/>
        <v>43816</v>
      </c>
      <c r="F86" s="13">
        <f t="shared" si="38"/>
        <v>43817</v>
      </c>
      <c r="G86" s="13">
        <f t="shared" si="39"/>
        <v>43818</v>
      </c>
      <c r="H86" s="13">
        <f t="shared" si="40"/>
        <v>43819</v>
      </c>
      <c r="I86" s="27"/>
    </row>
    <row r="87" spans="1:20" x14ac:dyDescent="0.25">
      <c r="A87" s="4" t="str">
        <f t="shared" si="20"/>
        <v>EA - Middle School</v>
      </c>
      <c r="B87" s="9" t="s">
        <v>68</v>
      </c>
      <c r="D87" s="11"/>
      <c r="E87" s="11"/>
      <c r="F87" s="16"/>
      <c r="G87" s="16"/>
      <c r="H87" s="11"/>
      <c r="L87" s="17">
        <f>Q87+1</f>
        <v>43824</v>
      </c>
      <c r="M87" s="17">
        <f>L87+1</f>
        <v>43825</v>
      </c>
      <c r="O87" s="27"/>
      <c r="P87" s="15">
        <f>D86+7</f>
        <v>43822</v>
      </c>
      <c r="Q87" s="15">
        <f>P87+1</f>
        <v>43823</v>
      </c>
      <c r="T87" s="15">
        <f>M87+1</f>
        <v>43826</v>
      </c>
    </row>
    <row r="88" spans="1:20" x14ac:dyDescent="0.25">
      <c r="A88" s="4" t="str">
        <f t="shared" si="20"/>
        <v>EA - Middle School</v>
      </c>
      <c r="B88" s="9" t="s">
        <v>68</v>
      </c>
      <c r="D88" s="11"/>
      <c r="E88" s="11"/>
      <c r="F88" s="20"/>
      <c r="G88" s="20"/>
      <c r="H88" s="20"/>
      <c r="P88" s="15">
        <f>P87+7</f>
        <v>43829</v>
      </c>
      <c r="Q88" s="15">
        <f>P88+1</f>
        <v>43830</v>
      </c>
    </row>
    <row r="89" spans="1:20" x14ac:dyDescent="0.25">
      <c r="A89" s="4" t="str">
        <f t="shared" si="20"/>
        <v>EA - Middle School</v>
      </c>
      <c r="B89" s="9" t="s">
        <v>69</v>
      </c>
      <c r="D89" s="20"/>
      <c r="E89" s="20"/>
      <c r="F89" s="16"/>
      <c r="G89" s="11"/>
      <c r="H89" s="11"/>
      <c r="L89" s="17">
        <f>Q88+1</f>
        <v>43831</v>
      </c>
      <c r="S89" s="15">
        <f>L89+1</f>
        <v>43832</v>
      </c>
      <c r="T89" s="15">
        <f>S89+1</f>
        <v>43833</v>
      </c>
    </row>
    <row r="90" spans="1:20" x14ac:dyDescent="0.25">
      <c r="A90" s="4" t="str">
        <f>A88</f>
        <v>EA - Middle School</v>
      </c>
      <c r="B90" s="9" t="s">
        <v>69</v>
      </c>
      <c r="C90" s="27"/>
      <c r="D90" s="13">
        <f>P88+7</f>
        <v>43836</v>
      </c>
      <c r="E90" s="13">
        <f t="shared" ref="E90:E95" si="41">D90+1</f>
        <v>43837</v>
      </c>
      <c r="F90" s="13">
        <f t="shared" ref="F90:F95" si="42">E90+1</f>
        <v>43838</v>
      </c>
      <c r="G90" s="13">
        <f t="shared" ref="G90:G95" si="43">F90+1</f>
        <v>43839</v>
      </c>
      <c r="H90" s="13">
        <f t="shared" ref="H90:H95" si="44">G90+1</f>
        <v>43840</v>
      </c>
      <c r="I90" s="27"/>
    </row>
    <row r="91" spans="1:20" x14ac:dyDescent="0.25">
      <c r="A91" s="4" t="str">
        <f t="shared" si="20"/>
        <v>EA - Middle School</v>
      </c>
      <c r="B91" s="9" t="s">
        <v>69</v>
      </c>
      <c r="C91" s="27"/>
      <c r="D91" s="13">
        <f t="shared" si="26"/>
        <v>43843</v>
      </c>
      <c r="E91" s="13">
        <f t="shared" si="41"/>
        <v>43844</v>
      </c>
      <c r="F91" s="13">
        <f t="shared" si="42"/>
        <v>43845</v>
      </c>
      <c r="G91" s="13">
        <f t="shared" si="43"/>
        <v>43846</v>
      </c>
      <c r="H91" s="13">
        <f t="shared" si="44"/>
        <v>43847</v>
      </c>
      <c r="I91" s="27"/>
    </row>
    <row r="92" spans="1:20" x14ac:dyDescent="0.25">
      <c r="A92" s="4" t="str">
        <f t="shared" si="20"/>
        <v>EA - Middle School</v>
      </c>
      <c r="B92" s="9" t="s">
        <v>69</v>
      </c>
      <c r="C92" s="27"/>
      <c r="D92" s="13">
        <f t="shared" si="26"/>
        <v>43850</v>
      </c>
      <c r="E92" s="13">
        <f t="shared" si="41"/>
        <v>43851</v>
      </c>
      <c r="F92" s="13">
        <f t="shared" si="42"/>
        <v>43852</v>
      </c>
      <c r="G92" s="13">
        <f t="shared" si="43"/>
        <v>43853</v>
      </c>
      <c r="H92" s="13">
        <f t="shared" si="44"/>
        <v>43854</v>
      </c>
      <c r="I92" s="27"/>
    </row>
    <row r="93" spans="1:20" x14ac:dyDescent="0.25">
      <c r="A93" s="4" t="str">
        <f t="shared" si="20"/>
        <v>EA - Middle School</v>
      </c>
      <c r="B93" s="9" t="s">
        <v>69</v>
      </c>
      <c r="C93" s="27"/>
      <c r="D93" s="13">
        <f t="shared" si="26"/>
        <v>43857</v>
      </c>
      <c r="E93" s="13">
        <f t="shared" si="41"/>
        <v>43858</v>
      </c>
      <c r="F93" s="13">
        <f t="shared" si="42"/>
        <v>43859</v>
      </c>
      <c r="G93" s="13">
        <f t="shared" si="43"/>
        <v>43860</v>
      </c>
      <c r="H93" s="13">
        <f t="shared" si="44"/>
        <v>43861</v>
      </c>
      <c r="I93" s="27"/>
    </row>
    <row r="94" spans="1:20" x14ac:dyDescent="0.25">
      <c r="A94" s="4" t="str">
        <f>A93</f>
        <v>EA - Middle School</v>
      </c>
      <c r="B94" s="9" t="s">
        <v>70</v>
      </c>
      <c r="C94" s="27"/>
      <c r="D94" s="13">
        <f>D93+7</f>
        <v>43864</v>
      </c>
      <c r="E94" s="13">
        <f t="shared" si="41"/>
        <v>43865</v>
      </c>
      <c r="F94" s="13">
        <f t="shared" si="42"/>
        <v>43866</v>
      </c>
      <c r="G94" s="13">
        <f t="shared" si="43"/>
        <v>43867</v>
      </c>
      <c r="H94" s="13">
        <f t="shared" si="44"/>
        <v>43868</v>
      </c>
      <c r="I94" s="27"/>
    </row>
    <row r="95" spans="1:20" x14ac:dyDescent="0.25">
      <c r="A95" s="4" t="str">
        <f t="shared" si="20"/>
        <v>EA - Middle School</v>
      </c>
      <c r="B95" s="9" t="s">
        <v>70</v>
      </c>
      <c r="C95" s="27"/>
      <c r="D95" s="13">
        <f t="shared" si="26"/>
        <v>43871</v>
      </c>
      <c r="E95" s="13">
        <f t="shared" si="41"/>
        <v>43872</v>
      </c>
      <c r="F95" s="13">
        <f t="shared" si="42"/>
        <v>43873</v>
      </c>
      <c r="G95" s="13">
        <f t="shared" si="43"/>
        <v>43874</v>
      </c>
      <c r="H95" s="13">
        <f t="shared" si="44"/>
        <v>43875</v>
      </c>
      <c r="I95" s="27"/>
    </row>
    <row r="96" spans="1:20" x14ac:dyDescent="0.25">
      <c r="A96" s="4" t="str">
        <f t="shared" si="20"/>
        <v>EA - Middle School</v>
      </c>
      <c r="B96" s="9" t="s">
        <v>70</v>
      </c>
      <c r="D96" s="16"/>
      <c r="E96" s="11"/>
      <c r="F96" s="11"/>
      <c r="G96" s="11"/>
      <c r="H96" s="11"/>
      <c r="J96" s="17">
        <f>D95+7</f>
        <v>43878</v>
      </c>
      <c r="Q96" s="15">
        <f>J96+1</f>
        <v>43879</v>
      </c>
      <c r="R96" s="15">
        <f>Q96+1</f>
        <v>43880</v>
      </c>
      <c r="S96" s="15">
        <f>R96+1</f>
        <v>43881</v>
      </c>
      <c r="T96" s="15">
        <f>S96+1</f>
        <v>43882</v>
      </c>
    </row>
    <row r="97" spans="1:20" x14ac:dyDescent="0.25">
      <c r="A97" s="4" t="str">
        <f t="shared" si="20"/>
        <v>EA - Middle School</v>
      </c>
      <c r="B97" s="9" t="s">
        <v>70</v>
      </c>
      <c r="C97" s="27"/>
      <c r="D97" s="13">
        <f>J96+7</f>
        <v>43885</v>
      </c>
      <c r="E97" s="13">
        <f t="shared" ref="E97:E102" si="45">D97+1</f>
        <v>43886</v>
      </c>
      <c r="F97" s="13">
        <f t="shared" ref="F97:F101" si="46">E97+1</f>
        <v>43887</v>
      </c>
      <c r="G97" s="13">
        <f t="shared" ref="G97:G101" si="47">F97+1</f>
        <v>43888</v>
      </c>
      <c r="H97" s="13">
        <f t="shared" ref="H97:H101" si="48">G97+1</f>
        <v>43889</v>
      </c>
      <c r="I97" s="27"/>
    </row>
    <row r="98" spans="1:20" x14ac:dyDescent="0.25">
      <c r="A98" s="4" t="str">
        <f>A97</f>
        <v>EA - Middle School</v>
      </c>
      <c r="B98" s="9" t="s">
        <v>71</v>
      </c>
      <c r="C98" s="27"/>
      <c r="D98" s="13">
        <f>D97+7</f>
        <v>43892</v>
      </c>
      <c r="E98" s="13">
        <f t="shared" si="45"/>
        <v>43893</v>
      </c>
      <c r="F98" s="13">
        <f t="shared" si="46"/>
        <v>43894</v>
      </c>
      <c r="G98" s="13">
        <f t="shared" si="47"/>
        <v>43895</v>
      </c>
      <c r="H98" s="13">
        <f t="shared" si="48"/>
        <v>43896</v>
      </c>
      <c r="I98" s="27"/>
    </row>
    <row r="99" spans="1:20" x14ac:dyDescent="0.25">
      <c r="A99" s="4" t="str">
        <f t="shared" si="20"/>
        <v>EA - Middle School</v>
      </c>
      <c r="B99" s="9" t="s">
        <v>71</v>
      </c>
      <c r="C99" s="27"/>
      <c r="D99" s="13">
        <f t="shared" si="26"/>
        <v>43899</v>
      </c>
      <c r="E99" s="13">
        <f t="shared" si="45"/>
        <v>43900</v>
      </c>
      <c r="F99" s="13">
        <f t="shared" si="46"/>
        <v>43901</v>
      </c>
      <c r="G99" s="13">
        <f t="shared" si="47"/>
        <v>43902</v>
      </c>
      <c r="H99" s="13">
        <f t="shared" si="48"/>
        <v>43903</v>
      </c>
      <c r="I99" s="27"/>
    </row>
    <row r="100" spans="1:20" x14ac:dyDescent="0.25">
      <c r="A100" s="4" t="str">
        <f t="shared" si="20"/>
        <v>EA - Middle School</v>
      </c>
      <c r="B100" s="9" t="s">
        <v>71</v>
      </c>
      <c r="C100" s="27"/>
      <c r="D100" s="13">
        <f t="shared" si="26"/>
        <v>43906</v>
      </c>
      <c r="E100" s="13">
        <f t="shared" si="45"/>
        <v>43907</v>
      </c>
      <c r="F100" s="13">
        <f t="shared" si="46"/>
        <v>43908</v>
      </c>
      <c r="G100" s="13">
        <f t="shared" si="47"/>
        <v>43909</v>
      </c>
      <c r="H100" s="13">
        <f t="shared" si="48"/>
        <v>43910</v>
      </c>
      <c r="I100" s="27"/>
    </row>
    <row r="101" spans="1:20" x14ac:dyDescent="0.25">
      <c r="A101" s="4" t="str">
        <f t="shared" si="20"/>
        <v>EA - Middle School</v>
      </c>
      <c r="B101" s="9" t="s">
        <v>71</v>
      </c>
      <c r="C101" s="27"/>
      <c r="D101" s="13">
        <f t="shared" si="26"/>
        <v>43913</v>
      </c>
      <c r="E101" s="13">
        <f t="shared" si="45"/>
        <v>43914</v>
      </c>
      <c r="F101" s="13">
        <f t="shared" si="46"/>
        <v>43915</v>
      </c>
      <c r="G101" s="13">
        <f t="shared" si="47"/>
        <v>43916</v>
      </c>
      <c r="H101" s="13">
        <f t="shared" si="48"/>
        <v>43917</v>
      </c>
      <c r="I101" s="27"/>
    </row>
    <row r="102" spans="1:20" x14ac:dyDescent="0.25">
      <c r="A102" s="4" t="str">
        <f t="shared" si="20"/>
        <v>EA - Middle School</v>
      </c>
      <c r="B102" s="9" t="s">
        <v>71</v>
      </c>
      <c r="C102" s="27"/>
      <c r="D102" s="13">
        <f t="shared" si="26"/>
        <v>43920</v>
      </c>
      <c r="E102" s="13">
        <f t="shared" si="45"/>
        <v>43921</v>
      </c>
      <c r="F102" s="20"/>
      <c r="G102" s="20"/>
      <c r="H102" s="20"/>
      <c r="I102" s="27"/>
    </row>
    <row r="103" spans="1:20" x14ac:dyDescent="0.25">
      <c r="A103" s="4" t="str">
        <f t="shared" si="20"/>
        <v>EA - Middle School</v>
      </c>
      <c r="B103" s="9" t="s">
        <v>6</v>
      </c>
      <c r="C103" s="27"/>
      <c r="D103" s="21"/>
      <c r="E103" s="21"/>
      <c r="F103" s="13">
        <f>E102+1</f>
        <v>43922</v>
      </c>
      <c r="G103" s="13">
        <f>F103+1</f>
        <v>43923</v>
      </c>
      <c r="H103" s="13">
        <f>G103+1</f>
        <v>43924</v>
      </c>
      <c r="I103" s="27"/>
    </row>
    <row r="104" spans="1:20" x14ac:dyDescent="0.25">
      <c r="A104" s="4" t="str">
        <f>A102</f>
        <v>EA - Middle School</v>
      </c>
      <c r="B104" s="9" t="s">
        <v>6</v>
      </c>
      <c r="D104" s="13">
        <f>D102+7</f>
        <v>43927</v>
      </c>
      <c r="E104" s="13">
        <f t="shared" ref="E104" si="49">D104+1</f>
        <v>43928</v>
      </c>
      <c r="F104" s="13">
        <f t="shared" ref="F104" si="50">E104+1</f>
        <v>43929</v>
      </c>
      <c r="G104" s="13">
        <f t="shared" ref="G104" si="51">F104+1</f>
        <v>43930</v>
      </c>
      <c r="H104" s="16"/>
      <c r="N104" s="17">
        <f>G104+1</f>
        <v>43931</v>
      </c>
    </row>
    <row r="105" spans="1:20" x14ac:dyDescent="0.25">
      <c r="A105" s="4" t="str">
        <f t="shared" si="20"/>
        <v>EA - Middle School</v>
      </c>
      <c r="B105" s="9" t="s">
        <v>6</v>
      </c>
      <c r="D105" s="16"/>
      <c r="E105" s="11"/>
      <c r="F105" s="11"/>
      <c r="G105" s="11"/>
      <c r="H105" s="11"/>
      <c r="J105" s="17">
        <f>D104+7</f>
        <v>43934</v>
      </c>
      <c r="Q105" s="15">
        <f>J105+1</f>
        <v>43935</v>
      </c>
      <c r="R105" s="15">
        <f>Q105+1</f>
        <v>43936</v>
      </c>
      <c r="S105" s="15">
        <f>R105+1</f>
        <v>43937</v>
      </c>
      <c r="T105" s="15">
        <f>S105+1</f>
        <v>43938</v>
      </c>
    </row>
    <row r="106" spans="1:20" x14ac:dyDescent="0.25">
      <c r="A106" s="4" t="str">
        <f t="shared" si="20"/>
        <v>EA - Middle School</v>
      </c>
      <c r="B106" s="9" t="s">
        <v>6</v>
      </c>
      <c r="C106" s="27"/>
      <c r="D106" s="11"/>
      <c r="E106" s="13">
        <f>P106+1</f>
        <v>43942</v>
      </c>
      <c r="F106" s="13">
        <f t="shared" ref="F106:F107" si="52">E106+1</f>
        <v>43943</v>
      </c>
      <c r="G106" s="13">
        <f t="shared" ref="G106:G107" si="53">F106+1</f>
        <v>43944</v>
      </c>
      <c r="H106" s="13">
        <f t="shared" ref="H106" si="54">G106+1</f>
        <v>43945</v>
      </c>
      <c r="I106" s="27"/>
      <c r="P106" s="15">
        <f>J105+7</f>
        <v>43941</v>
      </c>
    </row>
    <row r="107" spans="1:20" x14ac:dyDescent="0.25">
      <c r="A107" s="4" t="str">
        <f t="shared" si="20"/>
        <v>EA - Middle School</v>
      </c>
      <c r="B107" s="9" t="s">
        <v>6</v>
      </c>
      <c r="C107" s="27"/>
      <c r="D107" s="13">
        <f>P106+7</f>
        <v>43948</v>
      </c>
      <c r="E107" s="13">
        <f t="shared" ref="E107" si="55">D107+1</f>
        <v>43949</v>
      </c>
      <c r="F107" s="13">
        <f t="shared" si="52"/>
        <v>43950</v>
      </c>
      <c r="G107" s="13">
        <f t="shared" si="53"/>
        <v>43951</v>
      </c>
      <c r="H107" s="20"/>
      <c r="I107" s="27"/>
    </row>
    <row r="108" spans="1:20" x14ac:dyDescent="0.25">
      <c r="A108" s="4" t="str">
        <f t="shared" si="20"/>
        <v>EA - Middle School</v>
      </c>
      <c r="B108" s="9" t="s">
        <v>7</v>
      </c>
      <c r="C108" s="27"/>
      <c r="D108" s="21"/>
      <c r="E108" s="21"/>
      <c r="F108" s="21"/>
      <c r="G108" s="21"/>
      <c r="H108" s="13">
        <f>G107+1</f>
        <v>43952</v>
      </c>
      <c r="I108" s="27"/>
    </row>
    <row r="109" spans="1:20" x14ac:dyDescent="0.25">
      <c r="A109" s="4" t="str">
        <f>A107</f>
        <v>EA - Middle School</v>
      </c>
      <c r="B109" s="9" t="s">
        <v>7</v>
      </c>
      <c r="C109" s="27"/>
      <c r="D109" s="13">
        <f>D107+7</f>
        <v>43955</v>
      </c>
      <c r="E109" s="13">
        <f t="shared" ref="E109:E110" si="56">D109+1</f>
        <v>43956</v>
      </c>
      <c r="F109" s="13">
        <f t="shared" ref="F109:F116" si="57">E109+1</f>
        <v>43957</v>
      </c>
      <c r="G109" s="13">
        <f t="shared" ref="G109:G116" si="58">F109+1</f>
        <v>43958</v>
      </c>
      <c r="H109" s="13">
        <f t="shared" ref="H109:H115" si="59">G109+1</f>
        <v>43959</v>
      </c>
      <c r="I109" s="27"/>
    </row>
    <row r="110" spans="1:20" x14ac:dyDescent="0.25">
      <c r="A110" s="4" t="str">
        <f t="shared" si="20"/>
        <v>EA - Middle School</v>
      </c>
      <c r="B110" s="9" t="s">
        <v>7</v>
      </c>
      <c r="C110" s="27"/>
      <c r="D110" s="13">
        <f t="shared" ref="D110:D116" si="60">D109+7</f>
        <v>43962</v>
      </c>
      <c r="E110" s="13">
        <f t="shared" si="56"/>
        <v>43963</v>
      </c>
      <c r="F110" s="13">
        <f t="shared" si="57"/>
        <v>43964</v>
      </c>
      <c r="G110" s="13">
        <f t="shared" si="58"/>
        <v>43965</v>
      </c>
      <c r="H110" s="13">
        <f t="shared" si="59"/>
        <v>43966</v>
      </c>
      <c r="I110" s="27"/>
    </row>
    <row r="111" spans="1:20" x14ac:dyDescent="0.25">
      <c r="A111" s="4" t="str">
        <f t="shared" si="20"/>
        <v>EA - Middle School</v>
      </c>
      <c r="B111" s="9" t="s">
        <v>7</v>
      </c>
      <c r="C111" s="27"/>
      <c r="D111" s="16"/>
      <c r="E111" s="13">
        <f>J111+1</f>
        <v>43970</v>
      </c>
      <c r="F111" s="13">
        <f t="shared" si="57"/>
        <v>43971</v>
      </c>
      <c r="G111" s="13">
        <f t="shared" si="58"/>
        <v>43972</v>
      </c>
      <c r="H111" s="13">
        <f t="shared" si="59"/>
        <v>43973</v>
      </c>
      <c r="I111" s="27"/>
      <c r="J111" s="17">
        <f>D110+7</f>
        <v>43969</v>
      </c>
    </row>
    <row r="112" spans="1:20" x14ac:dyDescent="0.25">
      <c r="A112" s="4" t="str">
        <f t="shared" si="20"/>
        <v>EA - Middle School</v>
      </c>
      <c r="B112" s="9" t="s">
        <v>7</v>
      </c>
      <c r="C112" s="27"/>
      <c r="D112" s="13">
        <f>J111+7</f>
        <v>43976</v>
      </c>
      <c r="E112" s="13">
        <f t="shared" ref="E112:E116" si="61">D112+1</f>
        <v>43977</v>
      </c>
      <c r="F112" s="13">
        <f t="shared" si="57"/>
        <v>43978</v>
      </c>
      <c r="G112" s="13">
        <f t="shared" si="58"/>
        <v>43979</v>
      </c>
      <c r="H112" s="13">
        <f t="shared" si="59"/>
        <v>43980</v>
      </c>
      <c r="I112" s="27"/>
    </row>
    <row r="113" spans="1:20" x14ac:dyDescent="0.25">
      <c r="A113" s="4" t="str">
        <f t="shared" si="20"/>
        <v>EA - Middle School</v>
      </c>
      <c r="B113" s="9" t="s">
        <v>8</v>
      </c>
      <c r="C113" s="27"/>
      <c r="D113" s="13">
        <f t="shared" si="60"/>
        <v>43983</v>
      </c>
      <c r="E113" s="13">
        <f t="shared" si="61"/>
        <v>43984</v>
      </c>
      <c r="F113" s="13">
        <f t="shared" si="57"/>
        <v>43985</v>
      </c>
      <c r="G113" s="13">
        <f t="shared" si="58"/>
        <v>43986</v>
      </c>
      <c r="H113" s="13">
        <f t="shared" si="59"/>
        <v>43987</v>
      </c>
      <c r="I113" s="27"/>
    </row>
    <row r="114" spans="1:20" x14ac:dyDescent="0.25">
      <c r="A114" s="4" t="str">
        <f t="shared" si="20"/>
        <v>EA - Middle School</v>
      </c>
      <c r="B114" s="9" t="s">
        <v>8</v>
      </c>
      <c r="C114" s="27"/>
      <c r="D114" s="13">
        <f t="shared" si="60"/>
        <v>43990</v>
      </c>
      <c r="E114" s="13">
        <f t="shared" si="61"/>
        <v>43991</v>
      </c>
      <c r="F114" s="13">
        <f t="shared" si="57"/>
        <v>43992</v>
      </c>
      <c r="G114" s="13">
        <f t="shared" si="58"/>
        <v>43993</v>
      </c>
      <c r="H114" s="13">
        <f t="shared" si="59"/>
        <v>43994</v>
      </c>
      <c r="I114" s="27"/>
    </row>
    <row r="115" spans="1:20" x14ac:dyDescent="0.25">
      <c r="A115" s="4" t="str">
        <f t="shared" si="20"/>
        <v>EA - Middle School</v>
      </c>
      <c r="B115" s="9" t="s">
        <v>8</v>
      </c>
      <c r="C115" s="27"/>
      <c r="D115" s="13">
        <f t="shared" si="60"/>
        <v>43997</v>
      </c>
      <c r="E115" s="13">
        <f t="shared" si="61"/>
        <v>43998</v>
      </c>
      <c r="F115" s="13">
        <f t="shared" si="57"/>
        <v>43999</v>
      </c>
      <c r="G115" s="13">
        <f t="shared" si="58"/>
        <v>44000</v>
      </c>
      <c r="H115" s="13">
        <f t="shared" si="59"/>
        <v>44001</v>
      </c>
      <c r="I115" s="27"/>
    </row>
    <row r="116" spans="1:20" x14ac:dyDescent="0.25">
      <c r="A116" s="4" t="str">
        <f t="shared" si="20"/>
        <v>EA - Middle School</v>
      </c>
      <c r="B116" s="9" t="s">
        <v>8</v>
      </c>
      <c r="C116" s="27"/>
      <c r="D116" s="13">
        <f t="shared" si="60"/>
        <v>44004</v>
      </c>
      <c r="E116" s="13">
        <f t="shared" si="61"/>
        <v>44005</v>
      </c>
      <c r="F116" s="13">
        <f t="shared" si="57"/>
        <v>44006</v>
      </c>
      <c r="G116" s="13">
        <f t="shared" si="58"/>
        <v>44007</v>
      </c>
      <c r="H116" s="11"/>
      <c r="I116" s="27"/>
      <c r="T116" s="15">
        <f>G116+1</f>
        <v>44008</v>
      </c>
    </row>
    <row r="117" spans="1:20" x14ac:dyDescent="0.25">
      <c r="A117" s="4" t="str">
        <f t="shared" si="20"/>
        <v>EA - Middle School</v>
      </c>
      <c r="B117" s="9" t="s">
        <v>8</v>
      </c>
      <c r="C117" s="27"/>
      <c r="D117" s="11"/>
      <c r="E117" s="11"/>
      <c r="F117" s="20"/>
      <c r="G117" s="20"/>
      <c r="H117" s="20"/>
      <c r="I117" s="27"/>
      <c r="P117" s="15">
        <f>D116+7</f>
        <v>44011</v>
      </c>
      <c r="Q117" s="15">
        <f t="shared" ref="Q117" si="62">P117+1</f>
        <v>44012</v>
      </c>
    </row>
    <row r="118" spans="1:20" x14ac:dyDescent="0.25">
      <c r="A118" s="4" t="str">
        <f t="shared" si="20"/>
        <v>EA - Middle School</v>
      </c>
      <c r="B118" s="9" t="s">
        <v>9</v>
      </c>
      <c r="C118" s="27"/>
      <c r="D118" s="20"/>
      <c r="E118" s="20"/>
      <c r="F118" s="20"/>
      <c r="G118" s="11"/>
      <c r="H118" s="11"/>
      <c r="I118" s="27"/>
      <c r="L118" s="17">
        <f>Q117+1</f>
        <v>44013</v>
      </c>
      <c r="S118" s="15">
        <f>L118+1</f>
        <v>44014</v>
      </c>
      <c r="T118" s="15">
        <f>S118+1</f>
        <v>44015</v>
      </c>
    </row>
    <row r="119" spans="1:20" x14ac:dyDescent="0.25">
      <c r="A119" s="4" t="str">
        <f>A117</f>
        <v>EA - Middle School</v>
      </c>
      <c r="B119" s="9" t="s">
        <v>9</v>
      </c>
      <c r="C119" s="27"/>
      <c r="D119" s="11"/>
      <c r="E119" s="11"/>
      <c r="F119" s="11"/>
      <c r="G119" s="11"/>
      <c r="H119" s="11"/>
      <c r="I119" s="27"/>
      <c r="P119" s="15">
        <f>P117+7</f>
        <v>44018</v>
      </c>
      <c r="Q119" s="15">
        <f t="shared" ref="Q119:Q122" si="63">P119+1</f>
        <v>44019</v>
      </c>
      <c r="R119" s="15">
        <f t="shared" ref="R119:R122" si="64">Q119+1</f>
        <v>44020</v>
      </c>
      <c r="S119" s="15">
        <f t="shared" ref="S119:S122" si="65">R119+1</f>
        <v>44021</v>
      </c>
      <c r="T119" s="15">
        <f t="shared" ref="T119:T122" si="66">S119+1</f>
        <v>44022</v>
      </c>
    </row>
    <row r="120" spans="1:20" x14ac:dyDescent="0.25">
      <c r="A120" s="4" t="str">
        <f t="shared" si="20"/>
        <v>EA - Middle School</v>
      </c>
      <c r="B120" s="9" t="s">
        <v>9</v>
      </c>
      <c r="C120" s="27"/>
      <c r="D120" s="11"/>
      <c r="E120" s="11"/>
      <c r="F120" s="11"/>
      <c r="G120" s="11"/>
      <c r="H120" s="11"/>
      <c r="I120" s="27"/>
      <c r="P120" s="15">
        <f t="shared" ref="P120:P122" si="67">P119+7</f>
        <v>44025</v>
      </c>
      <c r="Q120" s="15">
        <f t="shared" si="63"/>
        <v>44026</v>
      </c>
      <c r="R120" s="15">
        <f t="shared" si="64"/>
        <v>44027</v>
      </c>
      <c r="S120" s="15">
        <f t="shared" si="65"/>
        <v>44028</v>
      </c>
      <c r="T120" s="15">
        <f t="shared" si="66"/>
        <v>44029</v>
      </c>
    </row>
    <row r="121" spans="1:20" x14ac:dyDescent="0.25">
      <c r="A121" s="4" t="str">
        <f t="shared" si="20"/>
        <v>EA - Middle School</v>
      </c>
      <c r="B121" s="9" t="s">
        <v>9</v>
      </c>
      <c r="C121" s="27"/>
      <c r="D121" s="11"/>
      <c r="E121" s="11"/>
      <c r="F121" s="11"/>
      <c r="G121" s="11"/>
      <c r="H121" s="11"/>
      <c r="I121" s="27"/>
      <c r="P121" s="15">
        <f t="shared" si="67"/>
        <v>44032</v>
      </c>
      <c r="Q121" s="15">
        <f t="shared" si="63"/>
        <v>44033</v>
      </c>
      <c r="R121" s="15">
        <f t="shared" si="64"/>
        <v>44034</v>
      </c>
      <c r="S121" s="15">
        <f t="shared" si="65"/>
        <v>44035</v>
      </c>
      <c r="T121" s="15">
        <f t="shared" si="66"/>
        <v>44036</v>
      </c>
    </row>
    <row r="122" spans="1:20" x14ac:dyDescent="0.25">
      <c r="A122" s="4" t="str">
        <f t="shared" si="20"/>
        <v>EA - Middle School</v>
      </c>
      <c r="B122" s="9" t="s">
        <v>9</v>
      </c>
      <c r="C122" s="27"/>
      <c r="D122" s="11"/>
      <c r="E122" s="11"/>
      <c r="F122" s="11"/>
      <c r="G122" s="11"/>
      <c r="H122" s="11"/>
      <c r="I122" s="27"/>
      <c r="P122" s="15">
        <f t="shared" si="67"/>
        <v>44039</v>
      </c>
      <c r="Q122" s="15">
        <f t="shared" si="63"/>
        <v>44040</v>
      </c>
      <c r="R122" s="15">
        <f t="shared" si="64"/>
        <v>44041</v>
      </c>
      <c r="S122" s="15">
        <f t="shared" si="65"/>
        <v>44042</v>
      </c>
      <c r="T122" s="15">
        <f t="shared" si="66"/>
        <v>44043</v>
      </c>
    </row>
    <row r="123" spans="1:20" s="22" customFormat="1" x14ac:dyDescent="0.25">
      <c r="A123" s="28"/>
      <c r="B123" s="28"/>
      <c r="C123" s="24"/>
      <c r="D123" s="24"/>
      <c r="E123" s="24"/>
      <c r="F123" s="24"/>
      <c r="G123" s="24"/>
      <c r="H123" s="24"/>
      <c r="I123" s="24"/>
      <c r="J123" s="24"/>
      <c r="K123" s="24"/>
      <c r="L123" s="24"/>
      <c r="M123" s="24"/>
      <c r="N123" s="24"/>
      <c r="O123" s="24"/>
      <c r="P123" s="24"/>
    </row>
    <row r="124" spans="1:20" x14ac:dyDescent="0.25">
      <c r="A124" s="23" t="str">
        <f>Schedules!A4</f>
        <v>EA - High School</v>
      </c>
      <c r="B124" s="9" t="s">
        <v>64</v>
      </c>
      <c r="C124" s="27"/>
      <c r="D124" s="21"/>
      <c r="E124" s="21"/>
      <c r="F124" s="21"/>
      <c r="G124" s="15"/>
      <c r="H124" s="15"/>
      <c r="I124" s="27"/>
      <c r="P124" s="12"/>
      <c r="Q124" s="12"/>
      <c r="R124" s="12"/>
      <c r="S124" s="15">
        <f>S125-7</f>
        <v>43678</v>
      </c>
      <c r="T124" s="15">
        <f t="shared" ref="T124:T127" si="68">S124+1</f>
        <v>43679</v>
      </c>
    </row>
    <row r="125" spans="1:20" x14ac:dyDescent="0.25">
      <c r="A125" s="4" t="str">
        <f>A124</f>
        <v>EA - High School</v>
      </c>
      <c r="B125" s="9" t="s">
        <v>64</v>
      </c>
      <c r="C125" s="27"/>
      <c r="D125" s="15"/>
      <c r="E125" s="15"/>
      <c r="F125" s="15"/>
      <c r="G125" s="15"/>
      <c r="H125" s="15"/>
      <c r="I125" s="27"/>
      <c r="P125" s="17">
        <f>P126-7</f>
        <v>43682</v>
      </c>
      <c r="Q125" s="15">
        <f>P125+1</f>
        <v>43683</v>
      </c>
      <c r="R125" s="15">
        <f>Q125+1</f>
        <v>43684</v>
      </c>
      <c r="S125" s="15">
        <f t="shared" ref="S125:S127" si="69">R125+1</f>
        <v>43685</v>
      </c>
      <c r="T125" s="15">
        <f t="shared" si="68"/>
        <v>43686</v>
      </c>
    </row>
    <row r="126" spans="1:20" x14ac:dyDescent="0.25">
      <c r="A126" s="4" t="str">
        <f t="shared" ref="A126:A182" si="70">A125</f>
        <v>EA - High School</v>
      </c>
      <c r="B126" s="9" t="s">
        <v>64</v>
      </c>
      <c r="C126" s="27"/>
      <c r="D126" s="15"/>
      <c r="E126" s="15"/>
      <c r="F126" s="15"/>
      <c r="G126" s="15"/>
      <c r="H126" s="15"/>
      <c r="I126" s="27"/>
      <c r="P126" s="15">
        <f>P127-7</f>
        <v>43689</v>
      </c>
      <c r="Q126" s="15">
        <f>P126+1</f>
        <v>43690</v>
      </c>
      <c r="R126" s="15">
        <f>Q126+1</f>
        <v>43691</v>
      </c>
      <c r="S126" s="15">
        <f t="shared" si="69"/>
        <v>43692</v>
      </c>
      <c r="T126" s="15">
        <f t="shared" si="68"/>
        <v>43693</v>
      </c>
    </row>
    <row r="127" spans="1:20" x14ac:dyDescent="0.25">
      <c r="A127" s="4" t="str">
        <f t="shared" si="70"/>
        <v>EA - High School</v>
      </c>
      <c r="B127" s="9" t="s">
        <v>64</v>
      </c>
      <c r="C127" s="27"/>
      <c r="D127" s="15"/>
      <c r="E127" s="15"/>
      <c r="F127" s="15"/>
      <c r="G127" s="15"/>
      <c r="H127" s="15"/>
      <c r="I127" s="27"/>
      <c r="P127" s="15">
        <f>P128-7</f>
        <v>43696</v>
      </c>
      <c r="Q127" s="15">
        <f>P127+1</f>
        <v>43697</v>
      </c>
      <c r="R127" s="15">
        <f t="shared" ref="R127" si="71">Q127+1</f>
        <v>43698</v>
      </c>
      <c r="S127" s="15">
        <f t="shared" si="69"/>
        <v>43699</v>
      </c>
      <c r="T127" s="15">
        <f t="shared" si="68"/>
        <v>43700</v>
      </c>
    </row>
    <row r="128" spans="1:20" x14ac:dyDescent="0.25">
      <c r="A128" s="4" t="str">
        <f t="shared" si="70"/>
        <v>EA - High School</v>
      </c>
      <c r="B128" s="9" t="s">
        <v>64</v>
      </c>
      <c r="C128" s="27"/>
      <c r="D128" s="11"/>
      <c r="E128" s="11"/>
      <c r="F128" s="11"/>
      <c r="G128" s="12">
        <f>R128+1</f>
        <v>43706</v>
      </c>
      <c r="H128" s="13">
        <f>G128+1</f>
        <v>43707</v>
      </c>
      <c r="I128" s="27"/>
      <c r="P128" s="14">
        <v>43703</v>
      </c>
      <c r="Q128" s="15">
        <f>P128+1</f>
        <v>43704</v>
      </c>
      <c r="R128" s="15">
        <f>Q128+1</f>
        <v>43705</v>
      </c>
    </row>
    <row r="129" spans="1:16" x14ac:dyDescent="0.25">
      <c r="A129" s="4" t="str">
        <f t="shared" si="70"/>
        <v>EA - High School</v>
      </c>
      <c r="B129" s="9" t="s">
        <v>65</v>
      </c>
      <c r="C129" s="27"/>
      <c r="D129" s="16"/>
      <c r="E129" s="13">
        <f>J129+1</f>
        <v>43711</v>
      </c>
      <c r="F129" s="13">
        <f t="shared" ref="F129:F132" si="72">E129+1</f>
        <v>43712</v>
      </c>
      <c r="G129" s="13">
        <f t="shared" ref="G129:G132" si="73">F129+1</f>
        <v>43713</v>
      </c>
      <c r="H129" s="13">
        <f t="shared" ref="H129:H132" si="74">G129+1</f>
        <v>43714</v>
      </c>
      <c r="I129" s="27"/>
      <c r="J129" s="17">
        <f>P128+7</f>
        <v>43710</v>
      </c>
    </row>
    <row r="130" spans="1:16" x14ac:dyDescent="0.25">
      <c r="A130" s="4" t="str">
        <f t="shared" si="70"/>
        <v>EA - High School</v>
      </c>
      <c r="B130" s="9" t="s">
        <v>65</v>
      </c>
      <c r="C130" s="27"/>
      <c r="D130" s="13">
        <f>J129+7</f>
        <v>43717</v>
      </c>
      <c r="E130" s="13">
        <f t="shared" ref="E130:E132" si="75">D130+1</f>
        <v>43718</v>
      </c>
      <c r="F130" s="13">
        <f t="shared" si="72"/>
        <v>43719</v>
      </c>
      <c r="G130" s="13">
        <f t="shared" si="73"/>
        <v>43720</v>
      </c>
      <c r="H130" s="13">
        <f t="shared" si="74"/>
        <v>43721</v>
      </c>
      <c r="I130" s="27"/>
    </row>
    <row r="131" spans="1:16" x14ac:dyDescent="0.25">
      <c r="A131" s="4" t="str">
        <f t="shared" si="70"/>
        <v>EA - High School</v>
      </c>
      <c r="B131" s="9" t="s">
        <v>65</v>
      </c>
      <c r="C131" s="27"/>
      <c r="D131" s="13">
        <f t="shared" ref="D131:D162" si="76">D130+7</f>
        <v>43724</v>
      </c>
      <c r="E131" s="13">
        <f t="shared" si="75"/>
        <v>43725</v>
      </c>
      <c r="F131" s="13">
        <f t="shared" si="72"/>
        <v>43726</v>
      </c>
      <c r="G131" s="13">
        <f t="shared" si="73"/>
        <v>43727</v>
      </c>
      <c r="H131" s="13">
        <f t="shared" si="74"/>
        <v>43728</v>
      </c>
      <c r="I131" s="27"/>
    </row>
    <row r="132" spans="1:16" x14ac:dyDescent="0.25">
      <c r="A132" s="4" t="str">
        <f t="shared" si="70"/>
        <v>EA - High School</v>
      </c>
      <c r="B132" s="9" t="s">
        <v>65</v>
      </c>
      <c r="C132" s="27"/>
      <c r="D132" s="13">
        <f t="shared" si="76"/>
        <v>43731</v>
      </c>
      <c r="E132" s="13">
        <f t="shared" si="75"/>
        <v>43732</v>
      </c>
      <c r="F132" s="13">
        <f t="shared" si="72"/>
        <v>43733</v>
      </c>
      <c r="G132" s="13">
        <f t="shared" si="73"/>
        <v>43734</v>
      </c>
      <c r="H132" s="13">
        <f t="shared" si="74"/>
        <v>43735</v>
      </c>
      <c r="I132" s="27"/>
    </row>
    <row r="133" spans="1:16" x14ac:dyDescent="0.25">
      <c r="A133" s="4" t="str">
        <f t="shared" si="70"/>
        <v>EA - High School</v>
      </c>
      <c r="B133" s="9" t="s">
        <v>65</v>
      </c>
      <c r="C133" s="27"/>
      <c r="D133" s="13">
        <f t="shared" si="76"/>
        <v>43738</v>
      </c>
      <c r="E133" s="20"/>
      <c r="F133" s="20"/>
      <c r="G133" s="20"/>
      <c r="H133" s="20"/>
      <c r="I133" s="27"/>
    </row>
    <row r="134" spans="1:16" x14ac:dyDescent="0.25">
      <c r="A134" s="4" t="str">
        <f t="shared" si="70"/>
        <v>EA - High School</v>
      </c>
      <c r="B134" s="9" t="s">
        <v>66</v>
      </c>
      <c r="C134" s="27"/>
      <c r="D134" s="21"/>
      <c r="E134" s="13">
        <f>D133+1</f>
        <v>43739</v>
      </c>
      <c r="F134" s="13">
        <f>E134+1</f>
        <v>43740</v>
      </c>
      <c r="G134" s="13">
        <f>F134+1</f>
        <v>43741</v>
      </c>
      <c r="H134" s="13">
        <f>G134+1</f>
        <v>43742</v>
      </c>
      <c r="I134" s="27"/>
    </row>
    <row r="135" spans="1:16" x14ac:dyDescent="0.25">
      <c r="A135" s="4" t="str">
        <f t="shared" si="70"/>
        <v>EA - High School</v>
      </c>
      <c r="B135" s="9" t="s">
        <v>66</v>
      </c>
      <c r="C135" s="27"/>
      <c r="D135" s="13">
        <f>D133+7</f>
        <v>43745</v>
      </c>
      <c r="E135" s="13">
        <f t="shared" ref="E135" si="77">D135+1</f>
        <v>43746</v>
      </c>
      <c r="F135" s="13">
        <f t="shared" ref="F135" si="78">E135+1</f>
        <v>43747</v>
      </c>
      <c r="G135" s="13">
        <f t="shared" ref="G135:G138" si="79">F135+1</f>
        <v>43748</v>
      </c>
      <c r="H135" s="13">
        <f t="shared" ref="H135:H136" si="80">G135+1</f>
        <v>43749</v>
      </c>
      <c r="I135" s="27"/>
    </row>
    <row r="136" spans="1:16" x14ac:dyDescent="0.25">
      <c r="A136" s="4" t="str">
        <f t="shared" si="70"/>
        <v>EA - High School</v>
      </c>
      <c r="B136" s="9" t="s">
        <v>66</v>
      </c>
      <c r="C136" s="27"/>
      <c r="D136" s="16"/>
      <c r="E136" s="12">
        <f>J136+1</f>
        <v>43753</v>
      </c>
      <c r="F136" s="13">
        <f>E136+1</f>
        <v>43754</v>
      </c>
      <c r="G136" s="13">
        <f t="shared" si="79"/>
        <v>43755</v>
      </c>
      <c r="H136" s="13">
        <f t="shared" si="80"/>
        <v>43756</v>
      </c>
      <c r="I136" s="27"/>
      <c r="J136" s="17">
        <f>D135+7</f>
        <v>43752</v>
      </c>
    </row>
    <row r="137" spans="1:16" x14ac:dyDescent="0.25">
      <c r="A137" s="4" t="str">
        <f t="shared" si="70"/>
        <v>EA - High School</v>
      </c>
      <c r="B137" s="9" t="s">
        <v>66</v>
      </c>
      <c r="D137" s="13">
        <f>J136+7</f>
        <v>43759</v>
      </c>
      <c r="E137" s="13">
        <f t="shared" ref="E137:E138" si="81">D137+1</f>
        <v>43760</v>
      </c>
      <c r="F137" s="13">
        <f t="shared" ref="F137:F138" si="82">E137+1</f>
        <v>43761</v>
      </c>
      <c r="G137" s="13">
        <f t="shared" si="79"/>
        <v>43762</v>
      </c>
      <c r="H137" s="12">
        <f>G137+1</f>
        <v>43763</v>
      </c>
    </row>
    <row r="138" spans="1:16" x14ac:dyDescent="0.25">
      <c r="A138" s="4" t="str">
        <f t="shared" si="70"/>
        <v>EA - High School</v>
      </c>
      <c r="B138" s="9" t="s">
        <v>66</v>
      </c>
      <c r="C138" s="27"/>
      <c r="D138" s="13">
        <f t="shared" si="76"/>
        <v>43766</v>
      </c>
      <c r="E138" s="13">
        <f t="shared" si="81"/>
        <v>43767</v>
      </c>
      <c r="F138" s="13">
        <f t="shared" si="82"/>
        <v>43768</v>
      </c>
      <c r="G138" s="13">
        <f t="shared" si="79"/>
        <v>43769</v>
      </c>
      <c r="H138" s="20"/>
      <c r="I138" s="27"/>
    </row>
    <row r="139" spans="1:16" x14ac:dyDescent="0.25">
      <c r="A139" s="4" t="str">
        <f t="shared" si="70"/>
        <v>EA - High School</v>
      </c>
      <c r="B139" s="9" t="s">
        <v>67</v>
      </c>
      <c r="C139" s="27"/>
      <c r="D139" s="21"/>
      <c r="E139" s="21"/>
      <c r="F139" s="21"/>
      <c r="G139" s="21"/>
      <c r="H139" s="13">
        <f>G138+1</f>
        <v>43770</v>
      </c>
      <c r="I139" s="27"/>
    </row>
    <row r="140" spans="1:16" x14ac:dyDescent="0.25">
      <c r="A140" s="4" t="str">
        <f>A138</f>
        <v>EA - High School</v>
      </c>
      <c r="B140" s="9" t="s">
        <v>67</v>
      </c>
      <c r="C140" s="27"/>
      <c r="D140" s="13">
        <f>D138+7</f>
        <v>43773</v>
      </c>
      <c r="E140" s="13">
        <f t="shared" ref="E140" si="83">D140+1</f>
        <v>43774</v>
      </c>
      <c r="F140" s="13">
        <f t="shared" ref="F140" si="84">E140+1</f>
        <v>43775</v>
      </c>
      <c r="G140" s="13">
        <f t="shared" ref="G140:G141" si="85">F140+1</f>
        <v>43776</v>
      </c>
      <c r="H140" s="13">
        <f t="shared" ref="H140:H141" si="86">G140+1</f>
        <v>43777</v>
      </c>
      <c r="I140" s="27"/>
    </row>
    <row r="141" spans="1:16" x14ac:dyDescent="0.25">
      <c r="A141" s="4" t="str">
        <f t="shared" si="70"/>
        <v>EA - High School</v>
      </c>
      <c r="B141" s="9" t="s">
        <v>67</v>
      </c>
      <c r="C141" s="27"/>
      <c r="D141" s="16"/>
      <c r="E141" s="18"/>
      <c r="F141" s="13">
        <f>P141+1</f>
        <v>43782</v>
      </c>
      <c r="G141" s="13">
        <f t="shared" si="85"/>
        <v>43783</v>
      </c>
      <c r="H141" s="13">
        <f t="shared" si="86"/>
        <v>43784</v>
      </c>
      <c r="I141" s="27"/>
      <c r="J141" s="17">
        <f>D140+7</f>
        <v>43780</v>
      </c>
      <c r="P141" s="19">
        <f>J141+1</f>
        <v>43781</v>
      </c>
    </row>
    <row r="142" spans="1:16" x14ac:dyDescent="0.25">
      <c r="A142" s="4" t="str">
        <f t="shared" si="70"/>
        <v>EA - High School</v>
      </c>
      <c r="B142" s="9" t="s">
        <v>67</v>
      </c>
      <c r="D142" s="13">
        <f>J141+7</f>
        <v>43787</v>
      </c>
      <c r="E142" s="13">
        <f t="shared" ref="E142:E146" si="87">D142+1</f>
        <v>43788</v>
      </c>
      <c r="F142" s="13">
        <f t="shared" ref="F142:F146" si="88">E142+1</f>
        <v>43789</v>
      </c>
      <c r="G142" s="12">
        <f>F142+1</f>
        <v>43790</v>
      </c>
      <c r="H142" s="12">
        <f>G142+1</f>
        <v>43791</v>
      </c>
    </row>
    <row r="143" spans="1:16" x14ac:dyDescent="0.25">
      <c r="A143" s="4" t="str">
        <f t="shared" si="70"/>
        <v>EA - High School</v>
      </c>
      <c r="B143" s="9" t="s">
        <v>67</v>
      </c>
      <c r="C143" s="27"/>
      <c r="D143" s="13">
        <f t="shared" si="76"/>
        <v>43794</v>
      </c>
      <c r="E143" s="13">
        <f t="shared" si="87"/>
        <v>43795</v>
      </c>
      <c r="F143" s="13">
        <f t="shared" si="88"/>
        <v>43796</v>
      </c>
      <c r="G143" s="13">
        <f t="shared" ref="G143:G146" si="89">F143+1</f>
        <v>43797</v>
      </c>
      <c r="H143" s="13">
        <f t="shared" ref="H143:H146" si="90">G143+1</f>
        <v>43798</v>
      </c>
      <c r="I143" s="27"/>
    </row>
    <row r="144" spans="1:16" x14ac:dyDescent="0.25">
      <c r="A144" s="4" t="str">
        <f>A143</f>
        <v>EA - High School</v>
      </c>
      <c r="B144" s="9" t="s">
        <v>68</v>
      </c>
      <c r="C144" s="27"/>
      <c r="D144" s="13">
        <f>D143+7</f>
        <v>43801</v>
      </c>
      <c r="E144" s="13">
        <f t="shared" si="87"/>
        <v>43802</v>
      </c>
      <c r="F144" s="13">
        <f t="shared" si="88"/>
        <v>43803</v>
      </c>
      <c r="G144" s="13">
        <f t="shared" si="89"/>
        <v>43804</v>
      </c>
      <c r="H144" s="13">
        <f t="shared" si="90"/>
        <v>43805</v>
      </c>
      <c r="I144" s="27"/>
    </row>
    <row r="145" spans="1:20" x14ac:dyDescent="0.25">
      <c r="A145" s="4" t="str">
        <f t="shared" si="70"/>
        <v>EA - High School</v>
      </c>
      <c r="B145" s="9" t="s">
        <v>68</v>
      </c>
      <c r="C145" s="27"/>
      <c r="D145" s="13">
        <f t="shared" si="76"/>
        <v>43808</v>
      </c>
      <c r="E145" s="13">
        <f t="shared" si="87"/>
        <v>43809</v>
      </c>
      <c r="F145" s="13">
        <f t="shared" si="88"/>
        <v>43810</v>
      </c>
      <c r="G145" s="13">
        <f t="shared" si="89"/>
        <v>43811</v>
      </c>
      <c r="H145" s="13">
        <f t="shared" si="90"/>
        <v>43812</v>
      </c>
      <c r="I145" s="27"/>
    </row>
    <row r="146" spans="1:20" x14ac:dyDescent="0.25">
      <c r="A146" s="4" t="str">
        <f t="shared" si="70"/>
        <v>EA - High School</v>
      </c>
      <c r="B146" s="9" t="s">
        <v>68</v>
      </c>
      <c r="C146" s="27"/>
      <c r="D146" s="13">
        <f t="shared" si="76"/>
        <v>43815</v>
      </c>
      <c r="E146" s="13">
        <f t="shared" si="87"/>
        <v>43816</v>
      </c>
      <c r="F146" s="13">
        <f t="shared" si="88"/>
        <v>43817</v>
      </c>
      <c r="G146" s="13">
        <f t="shared" si="89"/>
        <v>43818</v>
      </c>
      <c r="H146" s="13">
        <f t="shared" si="90"/>
        <v>43819</v>
      </c>
      <c r="I146" s="27"/>
    </row>
    <row r="147" spans="1:20" x14ac:dyDescent="0.25">
      <c r="A147" s="4" t="str">
        <f t="shared" si="70"/>
        <v>EA - High School</v>
      </c>
      <c r="B147" s="9" t="s">
        <v>68</v>
      </c>
      <c r="D147" s="11"/>
      <c r="E147" s="11"/>
      <c r="F147" s="16"/>
      <c r="G147" s="16"/>
      <c r="H147" s="11"/>
      <c r="L147" s="17">
        <f>Q147+1</f>
        <v>43824</v>
      </c>
      <c r="M147" s="17">
        <f>L147+1</f>
        <v>43825</v>
      </c>
      <c r="O147" s="27"/>
      <c r="P147" s="15">
        <f>D146+7</f>
        <v>43822</v>
      </c>
      <c r="Q147" s="15">
        <f>P147+1</f>
        <v>43823</v>
      </c>
      <c r="T147" s="15">
        <f>M147+1</f>
        <v>43826</v>
      </c>
    </row>
    <row r="148" spans="1:20" x14ac:dyDescent="0.25">
      <c r="A148" s="4" t="str">
        <f t="shared" si="70"/>
        <v>EA - High School</v>
      </c>
      <c r="B148" s="9" t="s">
        <v>68</v>
      </c>
      <c r="D148" s="11"/>
      <c r="E148" s="11"/>
      <c r="F148" s="20"/>
      <c r="G148" s="20"/>
      <c r="H148" s="20"/>
      <c r="P148" s="15">
        <f>P147+7</f>
        <v>43829</v>
      </c>
      <c r="Q148" s="15">
        <f>P148+1</f>
        <v>43830</v>
      </c>
    </row>
    <row r="149" spans="1:20" x14ac:dyDescent="0.25">
      <c r="A149" s="4" t="str">
        <f t="shared" si="70"/>
        <v>EA - High School</v>
      </c>
      <c r="B149" s="9" t="s">
        <v>69</v>
      </c>
      <c r="D149" s="20"/>
      <c r="E149" s="20"/>
      <c r="F149" s="16"/>
      <c r="G149" s="11"/>
      <c r="H149" s="11"/>
      <c r="L149" s="17">
        <f>Q148+1</f>
        <v>43831</v>
      </c>
      <c r="S149" s="15">
        <f>L149+1</f>
        <v>43832</v>
      </c>
      <c r="T149" s="15">
        <f>S149+1</f>
        <v>43833</v>
      </c>
    </row>
    <row r="150" spans="1:20" x14ac:dyDescent="0.25">
      <c r="A150" s="4" t="str">
        <f>A148</f>
        <v>EA - High School</v>
      </c>
      <c r="B150" s="9" t="s">
        <v>69</v>
      </c>
      <c r="C150" s="27"/>
      <c r="D150" s="13">
        <f>P148+7</f>
        <v>43836</v>
      </c>
      <c r="E150" s="13">
        <f t="shared" ref="E150:E155" si="91">D150+1</f>
        <v>43837</v>
      </c>
      <c r="F150" s="13">
        <f t="shared" ref="F150:F155" si="92">E150+1</f>
        <v>43838</v>
      </c>
      <c r="G150" s="13">
        <f t="shared" ref="G150:G155" si="93">F150+1</f>
        <v>43839</v>
      </c>
      <c r="H150" s="13">
        <f t="shared" ref="H150:H155" si="94">G150+1</f>
        <v>43840</v>
      </c>
      <c r="I150" s="27"/>
    </row>
    <row r="151" spans="1:20" x14ac:dyDescent="0.25">
      <c r="A151" s="4" t="str">
        <f t="shared" si="70"/>
        <v>EA - High School</v>
      </c>
      <c r="B151" s="9" t="s">
        <v>69</v>
      </c>
      <c r="C151" s="27"/>
      <c r="D151" s="13">
        <f t="shared" si="76"/>
        <v>43843</v>
      </c>
      <c r="E151" s="13">
        <f t="shared" si="91"/>
        <v>43844</v>
      </c>
      <c r="F151" s="13">
        <f t="shared" si="92"/>
        <v>43845</v>
      </c>
      <c r="G151" s="13">
        <f t="shared" si="93"/>
        <v>43846</v>
      </c>
      <c r="H151" s="13">
        <f t="shared" si="94"/>
        <v>43847</v>
      </c>
      <c r="I151" s="27"/>
    </row>
    <row r="152" spans="1:20" x14ac:dyDescent="0.25">
      <c r="A152" s="4" t="str">
        <f t="shared" si="70"/>
        <v>EA - High School</v>
      </c>
      <c r="B152" s="9" t="s">
        <v>69</v>
      </c>
      <c r="C152" s="27"/>
      <c r="D152" s="13">
        <f t="shared" si="76"/>
        <v>43850</v>
      </c>
      <c r="E152" s="13">
        <f t="shared" si="91"/>
        <v>43851</v>
      </c>
      <c r="F152" s="13">
        <f t="shared" si="92"/>
        <v>43852</v>
      </c>
      <c r="G152" s="13">
        <f t="shared" si="93"/>
        <v>43853</v>
      </c>
      <c r="H152" s="13">
        <f t="shared" si="94"/>
        <v>43854</v>
      </c>
      <c r="I152" s="27"/>
    </row>
    <row r="153" spans="1:20" x14ac:dyDescent="0.25">
      <c r="A153" s="4" t="str">
        <f t="shared" si="70"/>
        <v>EA - High School</v>
      </c>
      <c r="B153" s="9" t="s">
        <v>69</v>
      </c>
      <c r="C153" s="27"/>
      <c r="D153" s="13">
        <f t="shared" si="76"/>
        <v>43857</v>
      </c>
      <c r="E153" s="13">
        <f t="shared" si="91"/>
        <v>43858</v>
      </c>
      <c r="F153" s="13">
        <f t="shared" si="92"/>
        <v>43859</v>
      </c>
      <c r="G153" s="13">
        <f t="shared" si="93"/>
        <v>43860</v>
      </c>
      <c r="H153" s="13">
        <f t="shared" si="94"/>
        <v>43861</v>
      </c>
      <c r="I153" s="27"/>
    </row>
    <row r="154" spans="1:20" x14ac:dyDescent="0.25">
      <c r="A154" s="4" t="str">
        <f>A153</f>
        <v>EA - High School</v>
      </c>
      <c r="B154" s="9" t="s">
        <v>70</v>
      </c>
      <c r="C154" s="27"/>
      <c r="D154" s="13">
        <f>D153+7</f>
        <v>43864</v>
      </c>
      <c r="E154" s="13">
        <f t="shared" si="91"/>
        <v>43865</v>
      </c>
      <c r="F154" s="13">
        <f t="shared" si="92"/>
        <v>43866</v>
      </c>
      <c r="G154" s="13">
        <f t="shared" si="93"/>
        <v>43867</v>
      </c>
      <c r="H154" s="13">
        <f t="shared" si="94"/>
        <v>43868</v>
      </c>
      <c r="I154" s="27"/>
    </row>
    <row r="155" spans="1:20" x14ac:dyDescent="0.25">
      <c r="A155" s="4" t="str">
        <f t="shared" si="70"/>
        <v>EA - High School</v>
      </c>
      <c r="B155" s="9" t="s">
        <v>70</v>
      </c>
      <c r="C155" s="27"/>
      <c r="D155" s="13">
        <f t="shared" si="76"/>
        <v>43871</v>
      </c>
      <c r="E155" s="13">
        <f t="shared" si="91"/>
        <v>43872</v>
      </c>
      <c r="F155" s="13">
        <f t="shared" si="92"/>
        <v>43873</v>
      </c>
      <c r="G155" s="13">
        <f t="shared" si="93"/>
        <v>43874</v>
      </c>
      <c r="H155" s="13">
        <f t="shared" si="94"/>
        <v>43875</v>
      </c>
      <c r="I155" s="27"/>
    </row>
    <row r="156" spans="1:20" x14ac:dyDescent="0.25">
      <c r="A156" s="4" t="str">
        <f t="shared" si="70"/>
        <v>EA - High School</v>
      </c>
      <c r="B156" s="9" t="s">
        <v>70</v>
      </c>
      <c r="D156" s="16"/>
      <c r="E156" s="11"/>
      <c r="F156" s="11"/>
      <c r="G156" s="11"/>
      <c r="H156" s="11"/>
      <c r="J156" s="17">
        <f>D155+7</f>
        <v>43878</v>
      </c>
      <c r="Q156" s="15">
        <f>J156+1</f>
        <v>43879</v>
      </c>
      <c r="R156" s="15">
        <f>Q156+1</f>
        <v>43880</v>
      </c>
      <c r="S156" s="15">
        <f>R156+1</f>
        <v>43881</v>
      </c>
      <c r="T156" s="15">
        <f>S156+1</f>
        <v>43882</v>
      </c>
    </row>
    <row r="157" spans="1:20" x14ac:dyDescent="0.25">
      <c r="A157" s="4" t="str">
        <f t="shared" si="70"/>
        <v>EA - High School</v>
      </c>
      <c r="B157" s="9" t="s">
        <v>70</v>
      </c>
      <c r="C157" s="27"/>
      <c r="D157" s="13">
        <f>J156+7</f>
        <v>43885</v>
      </c>
      <c r="E157" s="13">
        <f t="shared" ref="E157:E162" si="95">D157+1</f>
        <v>43886</v>
      </c>
      <c r="F157" s="13">
        <f t="shared" ref="F157:F161" si="96">E157+1</f>
        <v>43887</v>
      </c>
      <c r="G157" s="13">
        <f t="shared" ref="G157:G161" si="97">F157+1</f>
        <v>43888</v>
      </c>
      <c r="H157" s="13">
        <f t="shared" ref="H157:H161" si="98">G157+1</f>
        <v>43889</v>
      </c>
      <c r="I157" s="27"/>
    </row>
    <row r="158" spans="1:20" x14ac:dyDescent="0.25">
      <c r="A158" s="4" t="str">
        <f>A157</f>
        <v>EA - High School</v>
      </c>
      <c r="B158" s="9" t="s">
        <v>71</v>
      </c>
      <c r="C158" s="27"/>
      <c r="D158" s="13">
        <f>D157+7</f>
        <v>43892</v>
      </c>
      <c r="E158" s="13">
        <f t="shared" si="95"/>
        <v>43893</v>
      </c>
      <c r="F158" s="13">
        <f t="shared" si="96"/>
        <v>43894</v>
      </c>
      <c r="G158" s="13">
        <f t="shared" si="97"/>
        <v>43895</v>
      </c>
      <c r="H158" s="13">
        <f t="shared" si="98"/>
        <v>43896</v>
      </c>
      <c r="I158" s="27"/>
    </row>
    <row r="159" spans="1:20" x14ac:dyDescent="0.25">
      <c r="A159" s="4" t="str">
        <f t="shared" si="70"/>
        <v>EA - High School</v>
      </c>
      <c r="B159" s="9" t="s">
        <v>71</v>
      </c>
      <c r="C159" s="27"/>
      <c r="D159" s="13">
        <f t="shared" si="76"/>
        <v>43899</v>
      </c>
      <c r="E159" s="13">
        <f t="shared" si="95"/>
        <v>43900</v>
      </c>
      <c r="F159" s="13">
        <f t="shared" si="96"/>
        <v>43901</v>
      </c>
      <c r="G159" s="13">
        <f t="shared" si="97"/>
        <v>43902</v>
      </c>
      <c r="H159" s="13">
        <f t="shared" si="98"/>
        <v>43903</v>
      </c>
      <c r="I159" s="27"/>
    </row>
    <row r="160" spans="1:20" x14ac:dyDescent="0.25">
      <c r="A160" s="4" t="str">
        <f t="shared" si="70"/>
        <v>EA - High School</v>
      </c>
      <c r="B160" s="9" t="s">
        <v>71</v>
      </c>
      <c r="C160" s="27"/>
      <c r="D160" s="13">
        <f t="shared" si="76"/>
        <v>43906</v>
      </c>
      <c r="E160" s="13">
        <f t="shared" si="95"/>
        <v>43907</v>
      </c>
      <c r="F160" s="13">
        <f t="shared" si="96"/>
        <v>43908</v>
      </c>
      <c r="G160" s="13">
        <f t="shared" si="97"/>
        <v>43909</v>
      </c>
      <c r="H160" s="13">
        <f t="shared" si="98"/>
        <v>43910</v>
      </c>
      <c r="I160" s="27"/>
    </row>
    <row r="161" spans="1:20" x14ac:dyDescent="0.25">
      <c r="A161" s="4" t="str">
        <f t="shared" si="70"/>
        <v>EA - High School</v>
      </c>
      <c r="B161" s="9" t="s">
        <v>71</v>
      </c>
      <c r="C161" s="27"/>
      <c r="D161" s="13">
        <f t="shared" si="76"/>
        <v>43913</v>
      </c>
      <c r="E161" s="13">
        <f t="shared" si="95"/>
        <v>43914</v>
      </c>
      <c r="F161" s="13">
        <f t="shared" si="96"/>
        <v>43915</v>
      </c>
      <c r="G161" s="13">
        <f t="shared" si="97"/>
        <v>43916</v>
      </c>
      <c r="H161" s="13">
        <f t="shared" si="98"/>
        <v>43917</v>
      </c>
      <c r="I161" s="27"/>
    </row>
    <row r="162" spans="1:20" x14ac:dyDescent="0.25">
      <c r="A162" s="4" t="str">
        <f t="shared" si="70"/>
        <v>EA - High School</v>
      </c>
      <c r="B162" s="9" t="s">
        <v>71</v>
      </c>
      <c r="C162" s="27"/>
      <c r="D162" s="13">
        <f t="shared" si="76"/>
        <v>43920</v>
      </c>
      <c r="E162" s="13">
        <f t="shared" si="95"/>
        <v>43921</v>
      </c>
      <c r="F162" s="20"/>
      <c r="G162" s="20"/>
      <c r="H162" s="20"/>
      <c r="I162" s="27"/>
    </row>
    <row r="163" spans="1:20" x14ac:dyDescent="0.25">
      <c r="A163" s="4" t="str">
        <f t="shared" si="70"/>
        <v>EA - High School</v>
      </c>
      <c r="B163" s="9" t="s">
        <v>6</v>
      </c>
      <c r="C163" s="27"/>
      <c r="D163" s="21"/>
      <c r="E163" s="21"/>
      <c r="F163" s="13">
        <f>E162+1</f>
        <v>43922</v>
      </c>
      <c r="G163" s="13">
        <f>F163+1</f>
        <v>43923</v>
      </c>
      <c r="H163" s="13">
        <f>G163+1</f>
        <v>43924</v>
      </c>
      <c r="I163" s="27"/>
    </row>
    <row r="164" spans="1:20" x14ac:dyDescent="0.25">
      <c r="A164" s="4" t="str">
        <f>A162</f>
        <v>EA - High School</v>
      </c>
      <c r="B164" s="9" t="s">
        <v>6</v>
      </c>
      <c r="D164" s="13">
        <f>D162+7</f>
        <v>43927</v>
      </c>
      <c r="E164" s="13">
        <f t="shared" ref="E164" si="99">D164+1</f>
        <v>43928</v>
      </c>
      <c r="F164" s="13">
        <f t="shared" ref="F164" si="100">E164+1</f>
        <v>43929</v>
      </c>
      <c r="G164" s="13">
        <f t="shared" ref="G164" si="101">F164+1</f>
        <v>43930</v>
      </c>
      <c r="H164" s="16"/>
      <c r="N164" s="17">
        <f>G164+1</f>
        <v>43931</v>
      </c>
    </row>
    <row r="165" spans="1:20" x14ac:dyDescent="0.25">
      <c r="A165" s="4" t="str">
        <f t="shared" si="70"/>
        <v>EA - High School</v>
      </c>
      <c r="B165" s="9" t="s">
        <v>6</v>
      </c>
      <c r="D165" s="16"/>
      <c r="E165" s="11"/>
      <c r="F165" s="11"/>
      <c r="G165" s="11"/>
      <c r="H165" s="11"/>
      <c r="J165" s="17">
        <f>D164+7</f>
        <v>43934</v>
      </c>
      <c r="Q165" s="15">
        <f>J165+1</f>
        <v>43935</v>
      </c>
      <c r="R165" s="15">
        <f>Q165+1</f>
        <v>43936</v>
      </c>
      <c r="S165" s="15">
        <f>R165+1</f>
        <v>43937</v>
      </c>
      <c r="T165" s="15">
        <f>S165+1</f>
        <v>43938</v>
      </c>
    </row>
    <row r="166" spans="1:20" x14ac:dyDescent="0.25">
      <c r="A166" s="4" t="str">
        <f t="shared" si="70"/>
        <v>EA - High School</v>
      </c>
      <c r="B166" s="9" t="s">
        <v>6</v>
      </c>
      <c r="C166" s="27"/>
      <c r="D166" s="11"/>
      <c r="E166" s="13">
        <f>P166+1</f>
        <v>43942</v>
      </c>
      <c r="F166" s="13">
        <f t="shared" ref="F166:F167" si="102">E166+1</f>
        <v>43943</v>
      </c>
      <c r="G166" s="13">
        <f t="shared" ref="G166:G167" si="103">F166+1</f>
        <v>43944</v>
      </c>
      <c r="H166" s="13">
        <f t="shared" ref="H166" si="104">G166+1</f>
        <v>43945</v>
      </c>
      <c r="I166" s="27"/>
      <c r="P166" s="15">
        <f>J165+7</f>
        <v>43941</v>
      </c>
    </row>
    <row r="167" spans="1:20" x14ac:dyDescent="0.25">
      <c r="A167" s="4" t="str">
        <f t="shared" si="70"/>
        <v>EA - High School</v>
      </c>
      <c r="B167" s="9" t="s">
        <v>6</v>
      </c>
      <c r="C167" s="27"/>
      <c r="D167" s="13">
        <f>P166+7</f>
        <v>43948</v>
      </c>
      <c r="E167" s="13">
        <f t="shared" ref="E167" si="105">D167+1</f>
        <v>43949</v>
      </c>
      <c r="F167" s="13">
        <f t="shared" si="102"/>
        <v>43950</v>
      </c>
      <c r="G167" s="13">
        <f t="shared" si="103"/>
        <v>43951</v>
      </c>
      <c r="H167" s="20"/>
      <c r="I167" s="27"/>
    </row>
    <row r="168" spans="1:20" x14ac:dyDescent="0.25">
      <c r="A168" s="4" t="str">
        <f t="shared" si="70"/>
        <v>EA - High School</v>
      </c>
      <c r="B168" s="9" t="s">
        <v>7</v>
      </c>
      <c r="C168" s="27"/>
      <c r="D168" s="21"/>
      <c r="E168" s="21"/>
      <c r="F168" s="21"/>
      <c r="G168" s="21"/>
      <c r="H168" s="13">
        <f>G167+1</f>
        <v>43952</v>
      </c>
      <c r="I168" s="27"/>
    </row>
    <row r="169" spans="1:20" x14ac:dyDescent="0.25">
      <c r="A169" s="4" t="str">
        <f>A167</f>
        <v>EA - High School</v>
      </c>
      <c r="B169" s="9" t="s">
        <v>7</v>
      </c>
      <c r="C169" s="27"/>
      <c r="D169" s="13">
        <f>D167+7</f>
        <v>43955</v>
      </c>
      <c r="E169" s="13">
        <f t="shared" ref="E169:E170" si="106">D169+1</f>
        <v>43956</v>
      </c>
      <c r="F169" s="13">
        <f t="shared" ref="F169:F176" si="107">E169+1</f>
        <v>43957</v>
      </c>
      <c r="G169" s="13">
        <f t="shared" ref="G169:G176" si="108">F169+1</f>
        <v>43958</v>
      </c>
      <c r="H169" s="13">
        <f t="shared" ref="H169:H175" si="109">G169+1</f>
        <v>43959</v>
      </c>
      <c r="I169" s="27"/>
    </row>
    <row r="170" spans="1:20" x14ac:dyDescent="0.25">
      <c r="A170" s="4" t="str">
        <f t="shared" si="70"/>
        <v>EA - High School</v>
      </c>
      <c r="B170" s="9" t="s">
        <v>7</v>
      </c>
      <c r="C170" s="27"/>
      <c r="D170" s="13">
        <f t="shared" ref="D170:D176" si="110">D169+7</f>
        <v>43962</v>
      </c>
      <c r="E170" s="13">
        <f t="shared" si="106"/>
        <v>43963</v>
      </c>
      <c r="F170" s="13">
        <f t="shared" si="107"/>
        <v>43964</v>
      </c>
      <c r="G170" s="13">
        <f t="shared" si="108"/>
        <v>43965</v>
      </c>
      <c r="H170" s="13">
        <f t="shared" si="109"/>
        <v>43966</v>
      </c>
      <c r="I170" s="27"/>
    </row>
    <row r="171" spans="1:20" x14ac:dyDescent="0.25">
      <c r="A171" s="4" t="str">
        <f t="shared" si="70"/>
        <v>EA - High School</v>
      </c>
      <c r="B171" s="9" t="s">
        <v>7</v>
      </c>
      <c r="C171" s="27"/>
      <c r="D171" s="16"/>
      <c r="E171" s="13">
        <f>J171+1</f>
        <v>43970</v>
      </c>
      <c r="F171" s="13">
        <f t="shared" si="107"/>
        <v>43971</v>
      </c>
      <c r="G171" s="13">
        <f t="shared" si="108"/>
        <v>43972</v>
      </c>
      <c r="H171" s="13">
        <f t="shared" si="109"/>
        <v>43973</v>
      </c>
      <c r="I171" s="27"/>
      <c r="J171" s="17">
        <f>D170+7</f>
        <v>43969</v>
      </c>
    </row>
    <row r="172" spans="1:20" x14ac:dyDescent="0.25">
      <c r="A172" s="4" t="str">
        <f t="shared" si="70"/>
        <v>EA - High School</v>
      </c>
      <c r="B172" s="9" t="s">
        <v>7</v>
      </c>
      <c r="C172" s="27"/>
      <c r="D172" s="13">
        <f>J171+7</f>
        <v>43976</v>
      </c>
      <c r="E172" s="13">
        <f t="shared" ref="E172:E176" si="111">D172+1</f>
        <v>43977</v>
      </c>
      <c r="F172" s="13">
        <f t="shared" si="107"/>
        <v>43978</v>
      </c>
      <c r="G172" s="13">
        <f t="shared" si="108"/>
        <v>43979</v>
      </c>
      <c r="H172" s="13">
        <f t="shared" si="109"/>
        <v>43980</v>
      </c>
      <c r="I172" s="27"/>
    </row>
    <row r="173" spans="1:20" x14ac:dyDescent="0.25">
      <c r="A173" s="4" t="str">
        <f t="shared" si="70"/>
        <v>EA - High School</v>
      </c>
      <c r="B173" s="9" t="s">
        <v>8</v>
      </c>
      <c r="C173" s="27"/>
      <c r="D173" s="13">
        <f t="shared" si="110"/>
        <v>43983</v>
      </c>
      <c r="E173" s="13">
        <f t="shared" si="111"/>
        <v>43984</v>
      </c>
      <c r="F173" s="13">
        <f t="shared" si="107"/>
        <v>43985</v>
      </c>
      <c r="G173" s="13">
        <f t="shared" si="108"/>
        <v>43986</v>
      </c>
      <c r="H173" s="13">
        <f t="shared" si="109"/>
        <v>43987</v>
      </c>
      <c r="I173" s="27"/>
    </row>
    <row r="174" spans="1:20" x14ac:dyDescent="0.25">
      <c r="A174" s="4" t="str">
        <f t="shared" si="70"/>
        <v>EA - High School</v>
      </c>
      <c r="B174" s="9" t="s">
        <v>8</v>
      </c>
      <c r="C174" s="27"/>
      <c r="D174" s="13">
        <f t="shared" si="110"/>
        <v>43990</v>
      </c>
      <c r="E174" s="13">
        <f t="shared" si="111"/>
        <v>43991</v>
      </c>
      <c r="F174" s="13">
        <f t="shared" si="107"/>
        <v>43992</v>
      </c>
      <c r="G174" s="13">
        <f t="shared" si="108"/>
        <v>43993</v>
      </c>
      <c r="H174" s="13">
        <f t="shared" si="109"/>
        <v>43994</v>
      </c>
      <c r="I174" s="27"/>
    </row>
    <row r="175" spans="1:20" x14ac:dyDescent="0.25">
      <c r="A175" s="4" t="str">
        <f t="shared" si="70"/>
        <v>EA - High School</v>
      </c>
      <c r="B175" s="9" t="s">
        <v>8</v>
      </c>
      <c r="C175" s="27"/>
      <c r="D175" s="13">
        <f t="shared" si="110"/>
        <v>43997</v>
      </c>
      <c r="E175" s="13">
        <f t="shared" si="111"/>
        <v>43998</v>
      </c>
      <c r="F175" s="13">
        <f t="shared" si="107"/>
        <v>43999</v>
      </c>
      <c r="G175" s="13">
        <f t="shared" si="108"/>
        <v>44000</v>
      </c>
      <c r="H175" s="13">
        <f t="shared" si="109"/>
        <v>44001</v>
      </c>
      <c r="I175" s="27"/>
    </row>
    <row r="176" spans="1:20" x14ac:dyDescent="0.25">
      <c r="A176" s="4" t="str">
        <f t="shared" si="70"/>
        <v>EA - High School</v>
      </c>
      <c r="B176" s="9" t="s">
        <v>8</v>
      </c>
      <c r="C176" s="27"/>
      <c r="D176" s="13">
        <f t="shared" si="110"/>
        <v>44004</v>
      </c>
      <c r="E176" s="13">
        <f t="shared" si="111"/>
        <v>44005</v>
      </c>
      <c r="F176" s="13">
        <f t="shared" si="107"/>
        <v>44006</v>
      </c>
      <c r="G176" s="13">
        <f t="shared" si="108"/>
        <v>44007</v>
      </c>
      <c r="H176" s="11"/>
      <c r="I176" s="27"/>
      <c r="T176" s="15">
        <f>G176+1</f>
        <v>44008</v>
      </c>
    </row>
    <row r="177" spans="1:20" x14ac:dyDescent="0.25">
      <c r="A177" s="4" t="str">
        <f t="shared" si="70"/>
        <v>EA - High School</v>
      </c>
      <c r="B177" s="9" t="s">
        <v>8</v>
      </c>
      <c r="C177" s="27"/>
      <c r="D177" s="11"/>
      <c r="E177" s="11"/>
      <c r="F177" s="20"/>
      <c r="G177" s="20"/>
      <c r="H177" s="20"/>
      <c r="I177" s="27"/>
      <c r="P177" s="15">
        <f>D176+7</f>
        <v>44011</v>
      </c>
      <c r="Q177" s="15">
        <f t="shared" ref="Q177" si="112">P177+1</f>
        <v>44012</v>
      </c>
    </row>
    <row r="178" spans="1:20" x14ac:dyDescent="0.25">
      <c r="A178" s="4" t="str">
        <f t="shared" si="70"/>
        <v>EA - High School</v>
      </c>
      <c r="B178" s="9" t="s">
        <v>9</v>
      </c>
      <c r="C178" s="27"/>
      <c r="D178" s="20"/>
      <c r="E178" s="20"/>
      <c r="F178" s="20"/>
      <c r="G178" s="11"/>
      <c r="H178" s="11"/>
      <c r="I178" s="27"/>
      <c r="L178" s="17">
        <f>Q177+1</f>
        <v>44013</v>
      </c>
      <c r="S178" s="15">
        <f>L178+1</f>
        <v>44014</v>
      </c>
      <c r="T178" s="15">
        <f>S178+1</f>
        <v>44015</v>
      </c>
    </row>
    <row r="179" spans="1:20" x14ac:dyDescent="0.25">
      <c r="A179" s="4" t="str">
        <f>A177</f>
        <v>EA - High School</v>
      </c>
      <c r="B179" s="9" t="s">
        <v>9</v>
      </c>
      <c r="C179" s="27"/>
      <c r="D179" s="11"/>
      <c r="E179" s="11"/>
      <c r="F179" s="11"/>
      <c r="G179" s="11"/>
      <c r="H179" s="11"/>
      <c r="I179" s="27"/>
      <c r="P179" s="15">
        <f>P177+7</f>
        <v>44018</v>
      </c>
      <c r="Q179" s="15">
        <f t="shared" ref="Q179:Q182" si="113">P179+1</f>
        <v>44019</v>
      </c>
      <c r="R179" s="15">
        <f t="shared" ref="R179:R182" si="114">Q179+1</f>
        <v>44020</v>
      </c>
      <c r="S179" s="15">
        <f t="shared" ref="S179:S182" si="115">R179+1</f>
        <v>44021</v>
      </c>
      <c r="T179" s="15">
        <f t="shared" ref="T179:T182" si="116">S179+1</f>
        <v>44022</v>
      </c>
    </row>
    <row r="180" spans="1:20" x14ac:dyDescent="0.25">
      <c r="A180" s="4" t="str">
        <f t="shared" si="70"/>
        <v>EA - High School</v>
      </c>
      <c r="B180" s="9" t="s">
        <v>9</v>
      </c>
      <c r="C180" s="27"/>
      <c r="D180" s="11"/>
      <c r="E180" s="11"/>
      <c r="F180" s="11"/>
      <c r="G180" s="11"/>
      <c r="H180" s="11"/>
      <c r="I180" s="27"/>
      <c r="P180" s="15">
        <f t="shared" ref="P180:P182" si="117">P179+7</f>
        <v>44025</v>
      </c>
      <c r="Q180" s="15">
        <f t="shared" si="113"/>
        <v>44026</v>
      </c>
      <c r="R180" s="15">
        <f t="shared" si="114"/>
        <v>44027</v>
      </c>
      <c r="S180" s="15">
        <f t="shared" si="115"/>
        <v>44028</v>
      </c>
      <c r="T180" s="15">
        <f t="shared" si="116"/>
        <v>44029</v>
      </c>
    </row>
    <row r="181" spans="1:20" x14ac:dyDescent="0.25">
      <c r="A181" s="4" t="str">
        <f t="shared" si="70"/>
        <v>EA - High School</v>
      </c>
      <c r="B181" s="9" t="s">
        <v>9</v>
      </c>
      <c r="C181" s="27"/>
      <c r="D181" s="11"/>
      <c r="E181" s="11"/>
      <c r="F181" s="11"/>
      <c r="G181" s="11"/>
      <c r="H181" s="11"/>
      <c r="I181" s="27"/>
      <c r="P181" s="15">
        <f t="shared" si="117"/>
        <v>44032</v>
      </c>
      <c r="Q181" s="15">
        <f t="shared" si="113"/>
        <v>44033</v>
      </c>
      <c r="R181" s="15">
        <f t="shared" si="114"/>
        <v>44034</v>
      </c>
      <c r="S181" s="15">
        <f t="shared" si="115"/>
        <v>44035</v>
      </c>
      <c r="T181" s="15">
        <f t="shared" si="116"/>
        <v>44036</v>
      </c>
    </row>
    <row r="182" spans="1:20" x14ac:dyDescent="0.25">
      <c r="A182" s="4" t="str">
        <f t="shared" si="70"/>
        <v>EA - High School</v>
      </c>
      <c r="B182" s="9" t="s">
        <v>9</v>
      </c>
      <c r="C182" s="27"/>
      <c r="D182" s="11"/>
      <c r="E182" s="11"/>
      <c r="F182" s="11"/>
      <c r="G182" s="11"/>
      <c r="H182" s="11"/>
      <c r="I182" s="27"/>
      <c r="P182" s="15">
        <f t="shared" si="117"/>
        <v>44039</v>
      </c>
      <c r="Q182" s="15">
        <f t="shared" si="113"/>
        <v>44040</v>
      </c>
      <c r="R182" s="15">
        <f t="shared" si="114"/>
        <v>44041</v>
      </c>
      <c r="S182" s="15">
        <f t="shared" si="115"/>
        <v>44042</v>
      </c>
      <c r="T182" s="15">
        <f t="shared" si="116"/>
        <v>44043</v>
      </c>
    </row>
    <row r="183" spans="1:20" s="22" customFormat="1" x14ac:dyDescent="0.25">
      <c r="A183" s="28"/>
      <c r="B183" s="28"/>
      <c r="C183" s="24"/>
      <c r="D183" s="24"/>
      <c r="E183" s="24"/>
      <c r="F183" s="24"/>
      <c r="G183" s="24"/>
      <c r="H183" s="24"/>
      <c r="I183" s="24"/>
      <c r="J183" s="24"/>
      <c r="K183" s="24"/>
      <c r="L183" s="24"/>
      <c r="M183" s="24"/>
      <c r="N183" s="24"/>
      <c r="O183" s="24"/>
      <c r="P183" s="24"/>
    </row>
    <row r="184" spans="1:20" x14ac:dyDescent="0.25">
      <c r="A184" s="23" t="str">
        <f>Schedules!A5</f>
        <v>EA - Kindergarten</v>
      </c>
      <c r="B184" s="9" t="s">
        <v>64</v>
      </c>
      <c r="C184" s="27"/>
      <c r="D184" s="21"/>
      <c r="E184" s="21"/>
      <c r="F184" s="21"/>
      <c r="G184" s="15"/>
      <c r="H184" s="15"/>
      <c r="I184" s="27"/>
      <c r="P184" s="12"/>
      <c r="Q184" s="12"/>
      <c r="R184" s="12"/>
      <c r="S184" s="15">
        <f>S185-7</f>
        <v>43678</v>
      </c>
      <c r="T184" s="15">
        <f t="shared" ref="T184:T187" si="118">S184+1</f>
        <v>43679</v>
      </c>
    </row>
    <row r="185" spans="1:20" x14ac:dyDescent="0.25">
      <c r="A185" s="4" t="str">
        <f>A184</f>
        <v>EA - Kindergarten</v>
      </c>
      <c r="B185" s="9" t="s">
        <v>64</v>
      </c>
      <c r="C185" s="27"/>
      <c r="D185" s="15"/>
      <c r="E185" s="15"/>
      <c r="F185" s="15"/>
      <c r="G185" s="15"/>
      <c r="H185" s="15"/>
      <c r="I185" s="27"/>
      <c r="P185" s="17">
        <f>P186-7</f>
        <v>43682</v>
      </c>
      <c r="Q185" s="15">
        <f>P185+1</f>
        <v>43683</v>
      </c>
      <c r="R185" s="15">
        <f>Q185+1</f>
        <v>43684</v>
      </c>
      <c r="S185" s="15">
        <f t="shared" ref="S185:S187" si="119">R185+1</f>
        <v>43685</v>
      </c>
      <c r="T185" s="15">
        <f t="shared" si="118"/>
        <v>43686</v>
      </c>
    </row>
    <row r="186" spans="1:20" x14ac:dyDescent="0.25">
      <c r="A186" s="4" t="str">
        <f t="shared" ref="A186:A242" si="120">A185</f>
        <v>EA - Kindergarten</v>
      </c>
      <c r="B186" s="9" t="s">
        <v>64</v>
      </c>
      <c r="C186" s="27"/>
      <c r="D186" s="15"/>
      <c r="E186" s="15"/>
      <c r="F186" s="15"/>
      <c r="G186" s="15"/>
      <c r="H186" s="15"/>
      <c r="I186" s="27"/>
      <c r="P186" s="15">
        <f>P187-7</f>
        <v>43689</v>
      </c>
      <c r="Q186" s="15">
        <f>P186+1</f>
        <v>43690</v>
      </c>
      <c r="R186" s="15">
        <f>Q186+1</f>
        <v>43691</v>
      </c>
      <c r="S186" s="15">
        <f t="shared" si="119"/>
        <v>43692</v>
      </c>
      <c r="T186" s="15">
        <f t="shared" si="118"/>
        <v>43693</v>
      </c>
    </row>
    <row r="187" spans="1:20" x14ac:dyDescent="0.25">
      <c r="A187" s="4" t="str">
        <f t="shared" si="120"/>
        <v>EA - Kindergarten</v>
      </c>
      <c r="B187" s="9" t="s">
        <v>64</v>
      </c>
      <c r="C187" s="27"/>
      <c r="D187" s="15"/>
      <c r="E187" s="15"/>
      <c r="F187" s="15"/>
      <c r="G187" s="15"/>
      <c r="H187" s="15"/>
      <c r="I187" s="27"/>
      <c r="P187" s="15">
        <f>P188-7</f>
        <v>43696</v>
      </c>
      <c r="Q187" s="15">
        <f>P187+1</f>
        <v>43697</v>
      </c>
      <c r="R187" s="15">
        <f t="shared" ref="R187" si="121">Q187+1</f>
        <v>43698</v>
      </c>
      <c r="S187" s="15">
        <f t="shared" si="119"/>
        <v>43699</v>
      </c>
      <c r="T187" s="15">
        <f t="shared" si="118"/>
        <v>43700</v>
      </c>
    </row>
    <row r="188" spans="1:20" x14ac:dyDescent="0.25">
      <c r="A188" s="4" t="str">
        <f t="shared" si="120"/>
        <v>EA - Kindergarten</v>
      </c>
      <c r="B188" s="9" t="s">
        <v>64</v>
      </c>
      <c r="C188" s="27"/>
      <c r="D188" s="11"/>
      <c r="E188" s="11"/>
      <c r="F188" s="11"/>
      <c r="G188" s="12">
        <f>R188+1</f>
        <v>43706</v>
      </c>
      <c r="H188" s="13">
        <f>G188+1</f>
        <v>43707</v>
      </c>
      <c r="I188" s="27"/>
      <c r="P188" s="14">
        <v>43703</v>
      </c>
      <c r="Q188" s="15">
        <f>P188+1</f>
        <v>43704</v>
      </c>
      <c r="R188" s="15">
        <f>Q188+1</f>
        <v>43705</v>
      </c>
    </row>
    <row r="189" spans="1:20" x14ac:dyDescent="0.25">
      <c r="A189" s="4" t="str">
        <f t="shared" si="120"/>
        <v>EA - Kindergarten</v>
      </c>
      <c r="B189" s="9" t="s">
        <v>65</v>
      </c>
      <c r="C189" s="27"/>
      <c r="D189" s="16"/>
      <c r="E189" s="13">
        <f>J189+1</f>
        <v>43711</v>
      </c>
      <c r="F189" s="13">
        <f t="shared" ref="F189:F192" si="122">E189+1</f>
        <v>43712</v>
      </c>
      <c r="G189" s="13">
        <f t="shared" ref="G189:G192" si="123">F189+1</f>
        <v>43713</v>
      </c>
      <c r="I189" s="27"/>
      <c r="J189" s="17">
        <f>P188+7</f>
        <v>43710</v>
      </c>
      <c r="T189" s="13">
        <f>G189+1</f>
        <v>43714</v>
      </c>
    </row>
    <row r="190" spans="1:20" x14ac:dyDescent="0.25">
      <c r="A190" s="4" t="str">
        <f t="shared" si="120"/>
        <v>EA - Kindergarten</v>
      </c>
      <c r="B190" s="9" t="s">
        <v>65</v>
      </c>
      <c r="C190" s="27"/>
      <c r="D190" s="13">
        <f>J189+7</f>
        <v>43717</v>
      </c>
      <c r="E190" s="13">
        <f t="shared" ref="E190:E192" si="124">D190+1</f>
        <v>43718</v>
      </c>
      <c r="F190" s="13">
        <f t="shared" si="122"/>
        <v>43719</v>
      </c>
      <c r="G190" s="13">
        <f t="shared" si="123"/>
        <v>43720</v>
      </c>
      <c r="I190" s="27"/>
      <c r="T190" s="13">
        <f>G190+1</f>
        <v>43721</v>
      </c>
    </row>
    <row r="191" spans="1:20" x14ac:dyDescent="0.25">
      <c r="A191" s="4" t="str">
        <f t="shared" si="120"/>
        <v>EA - Kindergarten</v>
      </c>
      <c r="B191" s="9" t="s">
        <v>65</v>
      </c>
      <c r="C191" s="27"/>
      <c r="D191" s="13">
        <f t="shared" ref="D191:D222" si="125">D190+7</f>
        <v>43724</v>
      </c>
      <c r="E191" s="13">
        <f t="shared" si="124"/>
        <v>43725</v>
      </c>
      <c r="F191" s="13">
        <f t="shared" si="122"/>
        <v>43726</v>
      </c>
      <c r="G191" s="13">
        <f t="shared" si="123"/>
        <v>43727</v>
      </c>
      <c r="I191" s="27"/>
      <c r="T191" s="13">
        <f>G191+1</f>
        <v>43728</v>
      </c>
    </row>
    <row r="192" spans="1:20" x14ac:dyDescent="0.25">
      <c r="A192" s="4" t="str">
        <f t="shared" si="120"/>
        <v>EA - Kindergarten</v>
      </c>
      <c r="B192" s="9" t="s">
        <v>65</v>
      </c>
      <c r="C192" s="27"/>
      <c r="D192" s="13">
        <f t="shared" si="125"/>
        <v>43731</v>
      </c>
      <c r="E192" s="13">
        <f t="shared" si="124"/>
        <v>43732</v>
      </c>
      <c r="F192" s="13">
        <f t="shared" si="122"/>
        <v>43733</v>
      </c>
      <c r="G192" s="13">
        <f t="shared" si="123"/>
        <v>43734</v>
      </c>
      <c r="I192" s="27"/>
      <c r="T192" s="13">
        <f>G192+1</f>
        <v>43735</v>
      </c>
    </row>
    <row r="193" spans="1:20" x14ac:dyDescent="0.25">
      <c r="A193" s="4" t="str">
        <f t="shared" si="120"/>
        <v>EA - Kindergarten</v>
      </c>
      <c r="B193" s="9" t="s">
        <v>65</v>
      </c>
      <c r="C193" s="27"/>
      <c r="D193" s="13">
        <f t="shared" si="125"/>
        <v>43738</v>
      </c>
      <c r="E193" s="20"/>
      <c r="F193" s="20"/>
      <c r="G193" s="20"/>
      <c r="H193" s="20"/>
      <c r="I193" s="27"/>
    </row>
    <row r="194" spans="1:20" x14ac:dyDescent="0.25">
      <c r="A194" s="4" t="str">
        <f t="shared" si="120"/>
        <v>EA - Kindergarten</v>
      </c>
      <c r="B194" s="9" t="s">
        <v>66</v>
      </c>
      <c r="C194" s="27"/>
      <c r="D194" s="21"/>
      <c r="E194" s="13">
        <f>D193+1</f>
        <v>43739</v>
      </c>
      <c r="F194" s="13">
        <f>E194+1</f>
        <v>43740</v>
      </c>
      <c r="G194" s="13">
        <f>F194+1</f>
        <v>43741</v>
      </c>
      <c r="I194" s="27"/>
      <c r="T194" s="13">
        <f>G194+1</f>
        <v>43742</v>
      </c>
    </row>
    <row r="195" spans="1:20" x14ac:dyDescent="0.25">
      <c r="A195" s="4" t="str">
        <f t="shared" si="120"/>
        <v>EA - Kindergarten</v>
      </c>
      <c r="B195" s="9" t="s">
        <v>66</v>
      </c>
      <c r="C195" s="27"/>
      <c r="D195" s="13">
        <f>D193+7</f>
        <v>43745</v>
      </c>
      <c r="E195" s="13">
        <f t="shared" ref="E195" si="126">D195+1</f>
        <v>43746</v>
      </c>
      <c r="F195" s="13">
        <f t="shared" ref="F195" si="127">E195+1</f>
        <v>43747</v>
      </c>
      <c r="G195" s="13">
        <f t="shared" ref="G195:G198" si="128">F195+1</f>
        <v>43748</v>
      </c>
      <c r="I195" s="27"/>
      <c r="T195" s="13">
        <f>G195+1</f>
        <v>43749</v>
      </c>
    </row>
    <row r="196" spans="1:20" x14ac:dyDescent="0.25">
      <c r="A196" s="4" t="str">
        <f t="shared" si="120"/>
        <v>EA - Kindergarten</v>
      </c>
      <c r="B196" s="9" t="s">
        <v>66</v>
      </c>
      <c r="C196" s="27"/>
      <c r="D196" s="16"/>
      <c r="E196" s="12">
        <f>J196+1</f>
        <v>43753</v>
      </c>
      <c r="F196" s="13">
        <f>E196+1</f>
        <v>43754</v>
      </c>
      <c r="G196" s="13">
        <f t="shared" si="128"/>
        <v>43755</v>
      </c>
      <c r="I196" s="27"/>
      <c r="J196" s="17">
        <f>D195+7</f>
        <v>43752</v>
      </c>
      <c r="T196" s="13">
        <f>G196+1</f>
        <v>43756</v>
      </c>
    </row>
    <row r="197" spans="1:20" x14ac:dyDescent="0.25">
      <c r="A197" s="4" t="str">
        <f t="shared" si="120"/>
        <v>EA - Kindergarten</v>
      </c>
      <c r="B197" s="9" t="s">
        <v>66</v>
      </c>
      <c r="D197" s="13">
        <f>J196+7</f>
        <v>43759</v>
      </c>
      <c r="E197" s="13">
        <f t="shared" ref="E197:E198" si="129">D197+1</f>
        <v>43760</v>
      </c>
      <c r="F197" s="13">
        <f t="shared" ref="F197:F198" si="130">E197+1</f>
        <v>43761</v>
      </c>
      <c r="G197" s="13">
        <f t="shared" si="128"/>
        <v>43762</v>
      </c>
      <c r="T197" s="12">
        <f>G197+1</f>
        <v>43763</v>
      </c>
    </row>
    <row r="198" spans="1:20" x14ac:dyDescent="0.25">
      <c r="A198" s="4" t="str">
        <f t="shared" si="120"/>
        <v>EA - Kindergarten</v>
      </c>
      <c r="B198" s="9" t="s">
        <v>66</v>
      </c>
      <c r="C198" s="27"/>
      <c r="D198" s="13">
        <f t="shared" si="125"/>
        <v>43766</v>
      </c>
      <c r="E198" s="13">
        <f t="shared" si="129"/>
        <v>43767</v>
      </c>
      <c r="F198" s="13">
        <f t="shared" si="130"/>
        <v>43768</v>
      </c>
      <c r="G198" s="13">
        <f t="shared" si="128"/>
        <v>43769</v>
      </c>
      <c r="H198" s="20"/>
      <c r="I198" s="27"/>
    </row>
    <row r="199" spans="1:20" x14ac:dyDescent="0.25">
      <c r="A199" s="4" t="str">
        <f t="shared" si="120"/>
        <v>EA - Kindergarten</v>
      </c>
      <c r="B199" s="9" t="s">
        <v>67</v>
      </c>
      <c r="C199" s="27"/>
      <c r="D199" s="21"/>
      <c r="E199" s="21"/>
      <c r="F199" s="21"/>
      <c r="G199" s="21"/>
      <c r="I199" s="27"/>
      <c r="T199" s="13">
        <f>G198+1</f>
        <v>43770</v>
      </c>
    </row>
    <row r="200" spans="1:20" x14ac:dyDescent="0.25">
      <c r="A200" s="4" t="str">
        <f>A198</f>
        <v>EA - Kindergarten</v>
      </c>
      <c r="B200" s="9" t="s">
        <v>67</v>
      </c>
      <c r="C200" s="27"/>
      <c r="D200" s="13">
        <f>D198+7</f>
        <v>43773</v>
      </c>
      <c r="E200" s="13">
        <f t="shared" ref="E200" si="131">D200+1</f>
        <v>43774</v>
      </c>
      <c r="F200" s="13">
        <f t="shared" ref="F200" si="132">E200+1</f>
        <v>43775</v>
      </c>
      <c r="G200" s="13">
        <f t="shared" ref="G200:G201" si="133">F200+1</f>
        <v>43776</v>
      </c>
      <c r="I200" s="27"/>
      <c r="T200" s="13">
        <f>G200+1</f>
        <v>43777</v>
      </c>
    </row>
    <row r="201" spans="1:20" x14ac:dyDescent="0.25">
      <c r="A201" s="4" t="str">
        <f t="shared" si="120"/>
        <v>EA - Kindergarten</v>
      </c>
      <c r="B201" s="9" t="s">
        <v>67</v>
      </c>
      <c r="C201" s="27"/>
      <c r="D201" s="16"/>
      <c r="E201" s="18"/>
      <c r="F201" s="13">
        <f>P201+1</f>
        <v>43782</v>
      </c>
      <c r="G201" s="13">
        <f t="shared" si="133"/>
        <v>43783</v>
      </c>
      <c r="I201" s="27"/>
      <c r="J201" s="17">
        <f>D200+7</f>
        <v>43780</v>
      </c>
      <c r="P201" s="19">
        <f>J201+1</f>
        <v>43781</v>
      </c>
      <c r="T201" s="13">
        <f>G201+1</f>
        <v>43784</v>
      </c>
    </row>
    <row r="202" spans="1:20" x14ac:dyDescent="0.25">
      <c r="A202" s="4" t="str">
        <f t="shared" si="120"/>
        <v>EA - Kindergarten</v>
      </c>
      <c r="B202" s="9" t="s">
        <v>67</v>
      </c>
      <c r="D202" s="13">
        <f>J201+7</f>
        <v>43787</v>
      </c>
      <c r="E202" s="13">
        <f t="shared" ref="E202:E206" si="134">D202+1</f>
        <v>43788</v>
      </c>
      <c r="F202" s="13">
        <f t="shared" ref="F202:F206" si="135">E202+1</f>
        <v>43789</v>
      </c>
      <c r="G202" s="12">
        <f>F202+1</f>
        <v>43790</v>
      </c>
      <c r="T202" s="12">
        <f>G202+1</f>
        <v>43791</v>
      </c>
    </row>
    <row r="203" spans="1:20" x14ac:dyDescent="0.25">
      <c r="A203" s="4" t="str">
        <f t="shared" si="120"/>
        <v>EA - Kindergarten</v>
      </c>
      <c r="B203" s="9" t="s">
        <v>67</v>
      </c>
      <c r="C203" s="27"/>
      <c r="D203" s="13">
        <f t="shared" si="125"/>
        <v>43794</v>
      </c>
      <c r="E203" s="13">
        <f t="shared" si="134"/>
        <v>43795</v>
      </c>
      <c r="F203" s="13">
        <f t="shared" si="135"/>
        <v>43796</v>
      </c>
      <c r="G203" s="13">
        <f t="shared" ref="G203:G206" si="136">F203+1</f>
        <v>43797</v>
      </c>
      <c r="I203" s="27"/>
      <c r="T203" s="13">
        <f>G203+1</f>
        <v>43798</v>
      </c>
    </row>
    <row r="204" spans="1:20" x14ac:dyDescent="0.25">
      <c r="A204" s="4" t="str">
        <f>A203</f>
        <v>EA - Kindergarten</v>
      </c>
      <c r="B204" s="9" t="s">
        <v>68</v>
      </c>
      <c r="C204" s="27"/>
      <c r="D204" s="13">
        <f>D203+7</f>
        <v>43801</v>
      </c>
      <c r="E204" s="13">
        <f t="shared" si="134"/>
        <v>43802</v>
      </c>
      <c r="F204" s="13">
        <f t="shared" si="135"/>
        <v>43803</v>
      </c>
      <c r="G204" s="13">
        <f t="shared" si="136"/>
        <v>43804</v>
      </c>
      <c r="H204" s="13">
        <f>G204+1</f>
        <v>43805</v>
      </c>
      <c r="I204" s="27"/>
    </row>
    <row r="205" spans="1:20" x14ac:dyDescent="0.25">
      <c r="A205" s="4" t="str">
        <f t="shared" si="120"/>
        <v>EA - Kindergarten</v>
      </c>
      <c r="B205" s="9" t="s">
        <v>68</v>
      </c>
      <c r="C205" s="27"/>
      <c r="D205" s="13">
        <f t="shared" si="125"/>
        <v>43808</v>
      </c>
      <c r="E205" s="13">
        <f t="shared" si="134"/>
        <v>43809</v>
      </c>
      <c r="F205" s="13">
        <f t="shared" si="135"/>
        <v>43810</v>
      </c>
      <c r="G205" s="13">
        <f t="shared" si="136"/>
        <v>43811</v>
      </c>
      <c r="I205" s="27"/>
      <c r="T205" s="13">
        <f>G205+1</f>
        <v>43812</v>
      </c>
    </row>
    <row r="206" spans="1:20" x14ac:dyDescent="0.25">
      <c r="A206" s="4" t="str">
        <f t="shared" si="120"/>
        <v>EA - Kindergarten</v>
      </c>
      <c r="B206" s="9" t="s">
        <v>68</v>
      </c>
      <c r="C206" s="27"/>
      <c r="D206" s="13">
        <f t="shared" si="125"/>
        <v>43815</v>
      </c>
      <c r="E206" s="13">
        <f t="shared" si="134"/>
        <v>43816</v>
      </c>
      <c r="F206" s="13">
        <f t="shared" si="135"/>
        <v>43817</v>
      </c>
      <c r="G206" s="13">
        <f t="shared" si="136"/>
        <v>43818</v>
      </c>
      <c r="I206" s="27"/>
      <c r="T206" s="13">
        <f>G206+1</f>
        <v>43819</v>
      </c>
    </row>
    <row r="207" spans="1:20" x14ac:dyDescent="0.25">
      <c r="A207" s="4" t="str">
        <f t="shared" si="120"/>
        <v>EA - Kindergarten</v>
      </c>
      <c r="B207" s="9" t="s">
        <v>68</v>
      </c>
      <c r="D207" s="11"/>
      <c r="E207" s="11"/>
      <c r="F207" s="16"/>
      <c r="G207" s="16"/>
      <c r="H207" s="11"/>
      <c r="L207" s="17">
        <f>Q207+1</f>
        <v>43824</v>
      </c>
      <c r="M207" s="17">
        <f>L207+1</f>
        <v>43825</v>
      </c>
      <c r="O207" s="27"/>
      <c r="P207" s="15">
        <f>D206+7</f>
        <v>43822</v>
      </c>
      <c r="Q207" s="15">
        <f>P207+1</f>
        <v>43823</v>
      </c>
      <c r="T207" s="15">
        <f>M207+1</f>
        <v>43826</v>
      </c>
    </row>
    <row r="208" spans="1:20" x14ac:dyDescent="0.25">
      <c r="A208" s="4" t="str">
        <f t="shared" si="120"/>
        <v>EA - Kindergarten</v>
      </c>
      <c r="B208" s="9" t="s">
        <v>68</v>
      </c>
      <c r="D208" s="11"/>
      <c r="E208" s="11"/>
      <c r="F208" s="20"/>
      <c r="G208" s="20"/>
      <c r="H208" s="20"/>
      <c r="P208" s="15">
        <f>P207+7</f>
        <v>43829</v>
      </c>
      <c r="Q208" s="15">
        <f>P208+1</f>
        <v>43830</v>
      </c>
    </row>
    <row r="209" spans="1:20" x14ac:dyDescent="0.25">
      <c r="A209" s="4" t="str">
        <f t="shared" si="120"/>
        <v>EA - Kindergarten</v>
      </c>
      <c r="B209" s="9" t="s">
        <v>69</v>
      </c>
      <c r="D209" s="20"/>
      <c r="E209" s="20"/>
      <c r="F209" s="16"/>
      <c r="G209" s="11"/>
      <c r="H209" s="11"/>
      <c r="L209" s="17">
        <f>Q208+1</f>
        <v>43831</v>
      </c>
      <c r="S209" s="15">
        <f>L209+1</f>
        <v>43832</v>
      </c>
      <c r="T209" s="15">
        <f>S209+1</f>
        <v>43833</v>
      </c>
    </row>
    <row r="210" spans="1:20" x14ac:dyDescent="0.25">
      <c r="A210" s="4" t="str">
        <f>A208</f>
        <v>EA - Kindergarten</v>
      </c>
      <c r="B210" s="9" t="s">
        <v>69</v>
      </c>
      <c r="C210" s="27"/>
      <c r="D210" s="13">
        <f>P208+7</f>
        <v>43836</v>
      </c>
      <c r="E210" s="13">
        <f t="shared" ref="E210:E215" si="137">D210+1</f>
        <v>43837</v>
      </c>
      <c r="F210" s="13">
        <f t="shared" ref="F210:F215" si="138">E210+1</f>
        <v>43838</v>
      </c>
      <c r="G210" s="13">
        <f t="shared" ref="G210:G215" si="139">F210+1</f>
        <v>43839</v>
      </c>
      <c r="I210" s="27"/>
      <c r="T210" s="13">
        <f t="shared" ref="T210:T215" si="140">G210+1</f>
        <v>43840</v>
      </c>
    </row>
    <row r="211" spans="1:20" x14ac:dyDescent="0.25">
      <c r="A211" s="4" t="str">
        <f t="shared" si="120"/>
        <v>EA - Kindergarten</v>
      </c>
      <c r="B211" s="9" t="s">
        <v>69</v>
      </c>
      <c r="C211" s="27"/>
      <c r="D211" s="13">
        <f t="shared" si="125"/>
        <v>43843</v>
      </c>
      <c r="E211" s="13">
        <f t="shared" si="137"/>
        <v>43844</v>
      </c>
      <c r="F211" s="13">
        <f t="shared" si="138"/>
        <v>43845</v>
      </c>
      <c r="G211" s="13">
        <f t="shared" si="139"/>
        <v>43846</v>
      </c>
      <c r="I211" s="27"/>
      <c r="T211" s="13">
        <f t="shared" si="140"/>
        <v>43847</v>
      </c>
    </row>
    <row r="212" spans="1:20" x14ac:dyDescent="0.25">
      <c r="A212" s="4" t="str">
        <f t="shared" si="120"/>
        <v>EA - Kindergarten</v>
      </c>
      <c r="B212" s="9" t="s">
        <v>69</v>
      </c>
      <c r="C212" s="27"/>
      <c r="D212" s="13">
        <f t="shared" si="125"/>
        <v>43850</v>
      </c>
      <c r="E212" s="13">
        <f t="shared" si="137"/>
        <v>43851</v>
      </c>
      <c r="F212" s="13">
        <f t="shared" si="138"/>
        <v>43852</v>
      </c>
      <c r="G212" s="13">
        <f t="shared" si="139"/>
        <v>43853</v>
      </c>
      <c r="I212" s="27"/>
      <c r="T212" s="13">
        <f t="shared" si="140"/>
        <v>43854</v>
      </c>
    </row>
    <row r="213" spans="1:20" x14ac:dyDescent="0.25">
      <c r="A213" s="4" t="str">
        <f t="shared" si="120"/>
        <v>EA - Kindergarten</v>
      </c>
      <c r="B213" s="9" t="s">
        <v>69</v>
      </c>
      <c r="C213" s="27"/>
      <c r="D213" s="13">
        <f t="shared" si="125"/>
        <v>43857</v>
      </c>
      <c r="E213" s="13">
        <f t="shared" si="137"/>
        <v>43858</v>
      </c>
      <c r="F213" s="13">
        <f t="shared" si="138"/>
        <v>43859</v>
      </c>
      <c r="G213" s="13">
        <f t="shared" si="139"/>
        <v>43860</v>
      </c>
      <c r="I213" s="27"/>
      <c r="T213" s="13">
        <f t="shared" si="140"/>
        <v>43861</v>
      </c>
    </row>
    <row r="214" spans="1:20" x14ac:dyDescent="0.25">
      <c r="A214" s="4" t="str">
        <f>A213</f>
        <v>EA - Kindergarten</v>
      </c>
      <c r="B214" s="9" t="s">
        <v>70</v>
      </c>
      <c r="C214" s="27"/>
      <c r="D214" s="13">
        <f>D213+7</f>
        <v>43864</v>
      </c>
      <c r="E214" s="13">
        <f t="shared" si="137"/>
        <v>43865</v>
      </c>
      <c r="F214" s="13">
        <f t="shared" si="138"/>
        <v>43866</v>
      </c>
      <c r="G214" s="13">
        <f t="shared" si="139"/>
        <v>43867</v>
      </c>
      <c r="I214" s="27"/>
      <c r="T214" s="13">
        <f t="shared" si="140"/>
        <v>43868</v>
      </c>
    </row>
    <row r="215" spans="1:20" x14ac:dyDescent="0.25">
      <c r="A215" s="4" t="str">
        <f t="shared" si="120"/>
        <v>EA - Kindergarten</v>
      </c>
      <c r="B215" s="9" t="s">
        <v>70</v>
      </c>
      <c r="C215" s="27"/>
      <c r="D215" s="13">
        <f t="shared" si="125"/>
        <v>43871</v>
      </c>
      <c r="E215" s="13">
        <f t="shared" si="137"/>
        <v>43872</v>
      </c>
      <c r="F215" s="13">
        <f t="shared" si="138"/>
        <v>43873</v>
      </c>
      <c r="G215" s="13">
        <f t="shared" si="139"/>
        <v>43874</v>
      </c>
      <c r="I215" s="27"/>
      <c r="T215" s="13">
        <f t="shared" si="140"/>
        <v>43875</v>
      </c>
    </row>
    <row r="216" spans="1:20" x14ac:dyDescent="0.25">
      <c r="A216" s="4" t="str">
        <f t="shared" si="120"/>
        <v>EA - Kindergarten</v>
      </c>
      <c r="B216" s="9" t="s">
        <v>70</v>
      </c>
      <c r="D216" s="16"/>
      <c r="E216" s="11"/>
      <c r="F216" s="11"/>
      <c r="G216" s="11"/>
      <c r="H216" s="11"/>
      <c r="J216" s="17">
        <f>D215+7</f>
        <v>43878</v>
      </c>
      <c r="Q216" s="15">
        <f>J216+1</f>
        <v>43879</v>
      </c>
      <c r="R216" s="15">
        <f>Q216+1</f>
        <v>43880</v>
      </c>
      <c r="S216" s="15">
        <f>R216+1</f>
        <v>43881</v>
      </c>
      <c r="T216" s="15">
        <f>S216+1</f>
        <v>43882</v>
      </c>
    </row>
    <row r="217" spans="1:20" x14ac:dyDescent="0.25">
      <c r="A217" s="4" t="str">
        <f t="shared" si="120"/>
        <v>EA - Kindergarten</v>
      </c>
      <c r="B217" s="9" t="s">
        <v>70</v>
      </c>
      <c r="C217" s="27"/>
      <c r="D217" s="13">
        <f>J216+7</f>
        <v>43885</v>
      </c>
      <c r="E217" s="13">
        <f t="shared" ref="E217:E222" si="141">D217+1</f>
        <v>43886</v>
      </c>
      <c r="F217" s="13">
        <f t="shared" ref="F217:F221" si="142">E217+1</f>
        <v>43887</v>
      </c>
      <c r="G217" s="13">
        <f t="shared" ref="G217:G221" si="143">F217+1</f>
        <v>43888</v>
      </c>
      <c r="I217" s="27"/>
      <c r="T217" s="13">
        <f>G217+1</f>
        <v>43889</v>
      </c>
    </row>
    <row r="218" spans="1:20" x14ac:dyDescent="0.25">
      <c r="A218" s="4" t="str">
        <f>A217</f>
        <v>EA - Kindergarten</v>
      </c>
      <c r="B218" s="9" t="s">
        <v>71</v>
      </c>
      <c r="C218" s="27"/>
      <c r="D218" s="13">
        <f>D217+7</f>
        <v>43892</v>
      </c>
      <c r="E218" s="13">
        <f t="shared" si="141"/>
        <v>43893</v>
      </c>
      <c r="F218" s="13">
        <f t="shared" si="142"/>
        <v>43894</v>
      </c>
      <c r="G218" s="13">
        <f t="shared" si="143"/>
        <v>43895</v>
      </c>
      <c r="I218" s="27"/>
      <c r="T218" s="13">
        <f>G218+1</f>
        <v>43896</v>
      </c>
    </row>
    <row r="219" spans="1:20" x14ac:dyDescent="0.25">
      <c r="A219" s="4" t="str">
        <f t="shared" si="120"/>
        <v>EA - Kindergarten</v>
      </c>
      <c r="B219" s="9" t="s">
        <v>71</v>
      </c>
      <c r="C219" s="27"/>
      <c r="D219" s="13">
        <f t="shared" si="125"/>
        <v>43899</v>
      </c>
      <c r="E219" s="13">
        <f t="shared" si="141"/>
        <v>43900</v>
      </c>
      <c r="F219" s="13">
        <f t="shared" si="142"/>
        <v>43901</v>
      </c>
      <c r="G219" s="13">
        <f t="shared" si="143"/>
        <v>43902</v>
      </c>
      <c r="I219" s="27"/>
      <c r="T219" s="13">
        <f>G219+1</f>
        <v>43903</v>
      </c>
    </row>
    <row r="220" spans="1:20" x14ac:dyDescent="0.25">
      <c r="A220" s="4" t="str">
        <f t="shared" si="120"/>
        <v>EA - Kindergarten</v>
      </c>
      <c r="B220" s="9" t="s">
        <v>71</v>
      </c>
      <c r="C220" s="27"/>
      <c r="D220" s="13">
        <f t="shared" si="125"/>
        <v>43906</v>
      </c>
      <c r="E220" s="13">
        <f t="shared" si="141"/>
        <v>43907</v>
      </c>
      <c r="F220" s="13">
        <f t="shared" si="142"/>
        <v>43908</v>
      </c>
      <c r="G220" s="13">
        <f t="shared" si="143"/>
        <v>43909</v>
      </c>
      <c r="I220" s="27"/>
      <c r="T220" s="13">
        <f>G220+1</f>
        <v>43910</v>
      </c>
    </row>
    <row r="221" spans="1:20" x14ac:dyDescent="0.25">
      <c r="A221" s="4" t="str">
        <f t="shared" si="120"/>
        <v>EA - Kindergarten</v>
      </c>
      <c r="B221" s="9" t="s">
        <v>71</v>
      </c>
      <c r="C221" s="27"/>
      <c r="D221" s="13">
        <f t="shared" si="125"/>
        <v>43913</v>
      </c>
      <c r="E221" s="13">
        <f t="shared" si="141"/>
        <v>43914</v>
      </c>
      <c r="F221" s="13">
        <f t="shared" si="142"/>
        <v>43915</v>
      </c>
      <c r="G221" s="13">
        <f t="shared" si="143"/>
        <v>43916</v>
      </c>
      <c r="I221" s="27"/>
      <c r="T221" s="13">
        <f>G221+1</f>
        <v>43917</v>
      </c>
    </row>
    <row r="222" spans="1:20" x14ac:dyDescent="0.25">
      <c r="A222" s="4" t="str">
        <f t="shared" si="120"/>
        <v>EA - Kindergarten</v>
      </c>
      <c r="B222" s="9" t="s">
        <v>71</v>
      </c>
      <c r="C222" s="27"/>
      <c r="D222" s="13">
        <f t="shared" si="125"/>
        <v>43920</v>
      </c>
      <c r="E222" s="13">
        <f t="shared" si="141"/>
        <v>43921</v>
      </c>
      <c r="F222" s="20"/>
      <c r="G222" s="20"/>
      <c r="H222" s="20"/>
      <c r="I222" s="27"/>
    </row>
    <row r="223" spans="1:20" x14ac:dyDescent="0.25">
      <c r="A223" s="4" t="str">
        <f t="shared" si="120"/>
        <v>EA - Kindergarten</v>
      </c>
      <c r="B223" s="9" t="s">
        <v>6</v>
      </c>
      <c r="C223" s="27"/>
      <c r="D223" s="21"/>
      <c r="E223" s="21"/>
      <c r="F223" s="13">
        <f>E222+1</f>
        <v>43922</v>
      </c>
      <c r="G223" s="13">
        <f>F223+1</f>
        <v>43923</v>
      </c>
      <c r="I223" s="27"/>
      <c r="T223" s="13">
        <f>G223+1</f>
        <v>43924</v>
      </c>
    </row>
    <row r="224" spans="1:20" x14ac:dyDescent="0.25">
      <c r="A224" s="4" t="str">
        <f>A222</f>
        <v>EA - Kindergarten</v>
      </c>
      <c r="B224" s="9" t="s">
        <v>6</v>
      </c>
      <c r="D224" s="13">
        <f>D222+7</f>
        <v>43927</v>
      </c>
      <c r="E224" s="13">
        <f t="shared" ref="E224" si="144">D224+1</f>
        <v>43928</v>
      </c>
      <c r="F224" s="13">
        <f t="shared" ref="F224" si="145">E224+1</f>
        <v>43929</v>
      </c>
      <c r="G224" s="13">
        <f t="shared" ref="G224" si="146">F224+1</f>
        <v>43930</v>
      </c>
      <c r="H224" s="16"/>
      <c r="N224" s="17">
        <f>G224+1</f>
        <v>43931</v>
      </c>
    </row>
    <row r="225" spans="1:20" x14ac:dyDescent="0.25">
      <c r="A225" s="4" t="str">
        <f t="shared" si="120"/>
        <v>EA - Kindergarten</v>
      </c>
      <c r="B225" s="9" t="s">
        <v>6</v>
      </c>
      <c r="D225" s="16"/>
      <c r="E225" s="11"/>
      <c r="F225" s="11"/>
      <c r="G225" s="11"/>
      <c r="H225" s="11"/>
      <c r="J225" s="17">
        <f>D224+7</f>
        <v>43934</v>
      </c>
      <c r="Q225" s="15">
        <f>J225+1</f>
        <v>43935</v>
      </c>
      <c r="R225" s="15">
        <f>Q225+1</f>
        <v>43936</v>
      </c>
      <c r="S225" s="15">
        <f>R225+1</f>
        <v>43937</v>
      </c>
      <c r="T225" s="15">
        <f>S225+1</f>
        <v>43938</v>
      </c>
    </row>
    <row r="226" spans="1:20" x14ac:dyDescent="0.25">
      <c r="A226" s="4" t="str">
        <f t="shared" si="120"/>
        <v>EA - Kindergarten</v>
      </c>
      <c r="B226" s="9" t="s">
        <v>6</v>
      </c>
      <c r="C226" s="27"/>
      <c r="D226" s="11"/>
      <c r="E226" s="13">
        <f>P226+1</f>
        <v>43942</v>
      </c>
      <c r="F226" s="13">
        <f t="shared" ref="F226:F227" si="147">E226+1</f>
        <v>43943</v>
      </c>
      <c r="G226" s="13">
        <f t="shared" ref="G226:G227" si="148">F226+1</f>
        <v>43944</v>
      </c>
      <c r="I226" s="27"/>
      <c r="P226" s="15">
        <f>J225+7</f>
        <v>43941</v>
      </c>
      <c r="T226" s="13">
        <f>G226+1</f>
        <v>43945</v>
      </c>
    </row>
    <row r="227" spans="1:20" x14ac:dyDescent="0.25">
      <c r="A227" s="4" t="str">
        <f t="shared" si="120"/>
        <v>EA - Kindergarten</v>
      </c>
      <c r="B227" s="9" t="s">
        <v>6</v>
      </c>
      <c r="C227" s="27"/>
      <c r="D227" s="13">
        <f>P226+7</f>
        <v>43948</v>
      </c>
      <c r="E227" s="13">
        <f t="shared" ref="E227" si="149">D227+1</f>
        <v>43949</v>
      </c>
      <c r="F227" s="13">
        <f t="shared" si="147"/>
        <v>43950</v>
      </c>
      <c r="G227" s="13">
        <f t="shared" si="148"/>
        <v>43951</v>
      </c>
      <c r="H227" s="20"/>
      <c r="I227" s="27"/>
    </row>
    <row r="228" spans="1:20" x14ac:dyDescent="0.25">
      <c r="A228" s="4" t="str">
        <f t="shared" si="120"/>
        <v>EA - Kindergarten</v>
      </c>
      <c r="B228" s="9" t="s">
        <v>7</v>
      </c>
      <c r="C228" s="27"/>
      <c r="D228" s="21"/>
      <c r="E228" s="21"/>
      <c r="F228" s="21"/>
      <c r="G228" s="21"/>
      <c r="I228" s="27"/>
      <c r="T228" s="13">
        <f>G227+1</f>
        <v>43952</v>
      </c>
    </row>
    <row r="229" spans="1:20" x14ac:dyDescent="0.25">
      <c r="A229" s="4" t="str">
        <f>A227</f>
        <v>EA - Kindergarten</v>
      </c>
      <c r="B229" s="9" t="s">
        <v>7</v>
      </c>
      <c r="C229" s="27"/>
      <c r="D229" s="13">
        <f>D227+7</f>
        <v>43955</v>
      </c>
      <c r="E229" s="13">
        <f t="shared" ref="E229:E230" si="150">D229+1</f>
        <v>43956</v>
      </c>
      <c r="F229" s="13">
        <f t="shared" ref="F229:F236" si="151">E229+1</f>
        <v>43957</v>
      </c>
      <c r="G229" s="13">
        <f t="shared" ref="G229:G236" si="152">F229+1</f>
        <v>43958</v>
      </c>
      <c r="I229" s="27"/>
      <c r="T229" s="13">
        <f>G229+1</f>
        <v>43959</v>
      </c>
    </row>
    <row r="230" spans="1:20" x14ac:dyDescent="0.25">
      <c r="A230" s="4" t="str">
        <f t="shared" si="120"/>
        <v>EA - Kindergarten</v>
      </c>
      <c r="B230" s="9" t="s">
        <v>7</v>
      </c>
      <c r="C230" s="27"/>
      <c r="D230" s="13">
        <f t="shared" ref="D230:D236" si="153">D229+7</f>
        <v>43962</v>
      </c>
      <c r="E230" s="13">
        <f t="shared" si="150"/>
        <v>43963</v>
      </c>
      <c r="F230" s="13">
        <f t="shared" si="151"/>
        <v>43964</v>
      </c>
      <c r="G230" s="13">
        <f t="shared" si="152"/>
        <v>43965</v>
      </c>
      <c r="I230" s="27"/>
      <c r="T230" s="13">
        <f>G230+1</f>
        <v>43966</v>
      </c>
    </row>
    <row r="231" spans="1:20" x14ac:dyDescent="0.25">
      <c r="A231" s="4" t="str">
        <f t="shared" si="120"/>
        <v>EA - Kindergarten</v>
      </c>
      <c r="B231" s="9" t="s">
        <v>7</v>
      </c>
      <c r="C231" s="27"/>
      <c r="D231" s="16"/>
      <c r="E231" s="13">
        <f>J231+1</f>
        <v>43970</v>
      </c>
      <c r="F231" s="13">
        <f t="shared" si="151"/>
        <v>43971</v>
      </c>
      <c r="G231" s="13">
        <f t="shared" si="152"/>
        <v>43972</v>
      </c>
      <c r="I231" s="27"/>
      <c r="J231" s="17">
        <f>D230+7</f>
        <v>43969</v>
      </c>
      <c r="T231" s="13">
        <f>G231+1</f>
        <v>43973</v>
      </c>
    </row>
    <row r="232" spans="1:20" x14ac:dyDescent="0.25">
      <c r="A232" s="4" t="str">
        <f t="shared" si="120"/>
        <v>EA - Kindergarten</v>
      </c>
      <c r="B232" s="9" t="s">
        <v>7</v>
      </c>
      <c r="C232" s="27"/>
      <c r="D232" s="13">
        <f>J231+7</f>
        <v>43976</v>
      </c>
      <c r="E232" s="13">
        <f t="shared" ref="E232:E236" si="154">D232+1</f>
        <v>43977</v>
      </c>
      <c r="F232" s="13">
        <f t="shared" si="151"/>
        <v>43978</v>
      </c>
      <c r="G232" s="13">
        <f t="shared" si="152"/>
        <v>43979</v>
      </c>
      <c r="I232" s="27"/>
      <c r="T232" s="13">
        <f>G232+1</f>
        <v>43980</v>
      </c>
    </row>
    <row r="233" spans="1:20" x14ac:dyDescent="0.25">
      <c r="A233" s="4" t="str">
        <f t="shared" si="120"/>
        <v>EA - Kindergarten</v>
      </c>
      <c r="B233" s="9" t="s">
        <v>8</v>
      </c>
      <c r="C233" s="27"/>
      <c r="D233" s="13">
        <f t="shared" si="153"/>
        <v>43983</v>
      </c>
      <c r="E233" s="13">
        <f t="shared" si="154"/>
        <v>43984</v>
      </c>
      <c r="F233" s="13">
        <f t="shared" si="151"/>
        <v>43985</v>
      </c>
      <c r="G233" s="13">
        <f t="shared" si="152"/>
        <v>43986</v>
      </c>
      <c r="H233" s="13">
        <f t="shared" ref="H233" si="155">G233+1</f>
        <v>43987</v>
      </c>
      <c r="I233" s="27"/>
    </row>
    <row r="234" spans="1:20" x14ac:dyDescent="0.25">
      <c r="A234" s="4" t="str">
        <f t="shared" si="120"/>
        <v>EA - Kindergarten</v>
      </c>
      <c r="B234" s="9" t="s">
        <v>8</v>
      </c>
      <c r="C234" s="27"/>
      <c r="D234" s="13">
        <f t="shared" si="153"/>
        <v>43990</v>
      </c>
      <c r="E234" s="13">
        <f t="shared" si="154"/>
        <v>43991</v>
      </c>
      <c r="F234" s="13">
        <f t="shared" si="151"/>
        <v>43992</v>
      </c>
      <c r="G234" s="13">
        <f t="shared" si="152"/>
        <v>43993</v>
      </c>
      <c r="I234" s="27"/>
      <c r="T234" s="13">
        <f>G234+1</f>
        <v>43994</v>
      </c>
    </row>
    <row r="235" spans="1:20" x14ac:dyDescent="0.25">
      <c r="A235" s="4" t="str">
        <f t="shared" si="120"/>
        <v>EA - Kindergarten</v>
      </c>
      <c r="B235" s="9" t="s">
        <v>8</v>
      </c>
      <c r="C235" s="27"/>
      <c r="D235" s="13">
        <f t="shared" si="153"/>
        <v>43997</v>
      </c>
      <c r="E235" s="13">
        <f t="shared" si="154"/>
        <v>43998</v>
      </c>
      <c r="F235" s="13">
        <f t="shared" si="151"/>
        <v>43999</v>
      </c>
      <c r="G235" s="13">
        <f t="shared" si="152"/>
        <v>44000</v>
      </c>
      <c r="I235" s="27"/>
      <c r="T235" s="13">
        <f>G235+1</f>
        <v>44001</v>
      </c>
    </row>
    <row r="236" spans="1:20" x14ac:dyDescent="0.25">
      <c r="A236" s="4" t="str">
        <f t="shared" si="120"/>
        <v>EA - Kindergarten</v>
      </c>
      <c r="B236" s="9" t="s">
        <v>8</v>
      </c>
      <c r="C236" s="27"/>
      <c r="D236" s="13">
        <f t="shared" si="153"/>
        <v>44004</v>
      </c>
      <c r="E236" s="13">
        <f t="shared" si="154"/>
        <v>44005</v>
      </c>
      <c r="F236" s="13">
        <f t="shared" si="151"/>
        <v>44006</v>
      </c>
      <c r="G236" s="13">
        <f t="shared" si="152"/>
        <v>44007</v>
      </c>
      <c r="H236" s="11"/>
      <c r="I236" s="27"/>
      <c r="T236" s="15">
        <f>G236+1</f>
        <v>44008</v>
      </c>
    </row>
    <row r="237" spans="1:20" x14ac:dyDescent="0.25">
      <c r="A237" s="4" t="str">
        <f t="shared" si="120"/>
        <v>EA - Kindergarten</v>
      </c>
      <c r="B237" s="9" t="s">
        <v>8</v>
      </c>
      <c r="C237" s="27"/>
      <c r="D237" s="11"/>
      <c r="E237" s="11"/>
      <c r="F237" s="20"/>
      <c r="G237" s="20"/>
      <c r="H237" s="20"/>
      <c r="I237" s="27"/>
      <c r="P237" s="15">
        <f>D236+7</f>
        <v>44011</v>
      </c>
      <c r="Q237" s="15">
        <f t="shared" ref="Q237" si="156">P237+1</f>
        <v>44012</v>
      </c>
    </row>
    <row r="238" spans="1:20" x14ac:dyDescent="0.25">
      <c r="A238" s="4" t="str">
        <f t="shared" si="120"/>
        <v>EA - Kindergarten</v>
      </c>
      <c r="B238" s="9" t="s">
        <v>9</v>
      </c>
      <c r="C238" s="27"/>
      <c r="D238" s="20"/>
      <c r="E238" s="20"/>
      <c r="F238" s="20"/>
      <c r="G238" s="11"/>
      <c r="H238" s="11"/>
      <c r="I238" s="27"/>
      <c r="L238" s="17">
        <f>Q237+1</f>
        <v>44013</v>
      </c>
      <c r="S238" s="15">
        <f>L238+1</f>
        <v>44014</v>
      </c>
      <c r="T238" s="15">
        <f>S238+1</f>
        <v>44015</v>
      </c>
    </row>
    <row r="239" spans="1:20" x14ac:dyDescent="0.25">
      <c r="A239" s="4" t="str">
        <f>A237</f>
        <v>EA - Kindergarten</v>
      </c>
      <c r="B239" s="9" t="s">
        <v>9</v>
      </c>
      <c r="C239" s="27"/>
      <c r="D239" s="11"/>
      <c r="E239" s="11"/>
      <c r="F239" s="11"/>
      <c r="G239" s="11"/>
      <c r="H239" s="11"/>
      <c r="I239" s="27"/>
      <c r="P239" s="15">
        <f>P237+7</f>
        <v>44018</v>
      </c>
      <c r="Q239" s="15">
        <f t="shared" ref="Q239:Q242" si="157">P239+1</f>
        <v>44019</v>
      </c>
      <c r="R239" s="15">
        <f t="shared" ref="R239:R242" si="158">Q239+1</f>
        <v>44020</v>
      </c>
      <c r="S239" s="15">
        <f t="shared" ref="S239:S242" si="159">R239+1</f>
        <v>44021</v>
      </c>
      <c r="T239" s="15">
        <f t="shared" ref="T239:T242" si="160">S239+1</f>
        <v>44022</v>
      </c>
    </row>
    <row r="240" spans="1:20" x14ac:dyDescent="0.25">
      <c r="A240" s="4" t="str">
        <f t="shared" si="120"/>
        <v>EA - Kindergarten</v>
      </c>
      <c r="B240" s="9" t="s">
        <v>9</v>
      </c>
      <c r="C240" s="27"/>
      <c r="D240" s="11"/>
      <c r="E240" s="11"/>
      <c r="F240" s="11"/>
      <c r="G240" s="11"/>
      <c r="H240" s="11"/>
      <c r="I240" s="27"/>
      <c r="P240" s="15">
        <f t="shared" ref="P240:P242" si="161">P239+7</f>
        <v>44025</v>
      </c>
      <c r="Q240" s="15">
        <f t="shared" si="157"/>
        <v>44026</v>
      </c>
      <c r="R240" s="15">
        <f t="shared" si="158"/>
        <v>44027</v>
      </c>
      <c r="S240" s="15">
        <f t="shared" si="159"/>
        <v>44028</v>
      </c>
      <c r="T240" s="15">
        <f t="shared" si="160"/>
        <v>44029</v>
      </c>
    </row>
    <row r="241" spans="1:20" x14ac:dyDescent="0.25">
      <c r="A241" s="4" t="str">
        <f t="shared" si="120"/>
        <v>EA - Kindergarten</v>
      </c>
      <c r="B241" s="9" t="s">
        <v>9</v>
      </c>
      <c r="C241" s="27"/>
      <c r="D241" s="11"/>
      <c r="E241" s="11"/>
      <c r="F241" s="11"/>
      <c r="G241" s="11"/>
      <c r="H241" s="11"/>
      <c r="I241" s="27"/>
      <c r="P241" s="15">
        <f t="shared" si="161"/>
        <v>44032</v>
      </c>
      <c r="Q241" s="15">
        <f t="shared" si="157"/>
        <v>44033</v>
      </c>
      <c r="R241" s="15">
        <f t="shared" si="158"/>
        <v>44034</v>
      </c>
      <c r="S241" s="15">
        <f t="shared" si="159"/>
        <v>44035</v>
      </c>
      <c r="T241" s="15">
        <f t="shared" si="160"/>
        <v>44036</v>
      </c>
    </row>
    <row r="242" spans="1:20" x14ac:dyDescent="0.25">
      <c r="A242" s="4" t="str">
        <f t="shared" si="120"/>
        <v>EA - Kindergarten</v>
      </c>
      <c r="B242" s="9" t="s">
        <v>9</v>
      </c>
      <c r="C242" s="27"/>
      <c r="D242" s="11"/>
      <c r="E242" s="11"/>
      <c r="F242" s="11"/>
      <c r="G242" s="11"/>
      <c r="H242" s="11"/>
      <c r="I242" s="27"/>
      <c r="P242" s="15">
        <f t="shared" si="161"/>
        <v>44039</v>
      </c>
      <c r="Q242" s="15">
        <f t="shared" si="157"/>
        <v>44040</v>
      </c>
      <c r="R242" s="15">
        <f t="shared" si="158"/>
        <v>44041</v>
      </c>
      <c r="S242" s="15">
        <f t="shared" si="159"/>
        <v>44042</v>
      </c>
      <c r="T242" s="15">
        <f t="shared" si="160"/>
        <v>44043</v>
      </c>
    </row>
    <row r="243" spans="1:20" s="22" customFormat="1" x14ac:dyDescent="0.25">
      <c r="A243" s="28"/>
      <c r="B243" s="28"/>
      <c r="C243" s="24"/>
      <c r="D243" s="24"/>
      <c r="E243" s="24"/>
      <c r="F243" s="24"/>
      <c r="G243" s="24"/>
      <c r="H243" s="24"/>
      <c r="I243" s="24"/>
      <c r="J243" s="24"/>
      <c r="K243" s="24"/>
      <c r="L243" s="24"/>
      <c r="M243" s="24"/>
      <c r="N243" s="24"/>
      <c r="O243" s="24"/>
      <c r="P243" s="24"/>
    </row>
    <row r="244" spans="1:20" x14ac:dyDescent="0.25">
      <c r="A244" s="23" t="str">
        <f>Schedules!A6</f>
        <v>EA - Early Education Program</v>
      </c>
      <c r="B244" s="9" t="s">
        <v>64</v>
      </c>
      <c r="C244" s="27"/>
      <c r="D244" s="21"/>
      <c r="E244" s="21"/>
      <c r="F244" s="21"/>
      <c r="G244" s="15"/>
      <c r="H244" s="15"/>
      <c r="I244" s="27"/>
      <c r="P244" s="12"/>
      <c r="Q244" s="12"/>
      <c r="R244" s="12"/>
      <c r="S244" s="15">
        <f>S245-7</f>
        <v>43678</v>
      </c>
      <c r="T244" s="15">
        <f t="shared" ref="T244:T247" si="162">S244+1</f>
        <v>43679</v>
      </c>
    </row>
    <row r="245" spans="1:20" x14ac:dyDescent="0.25">
      <c r="A245" s="4" t="str">
        <f>A244</f>
        <v>EA - Early Education Program</v>
      </c>
      <c r="B245" s="9" t="s">
        <v>64</v>
      </c>
      <c r="C245" s="27"/>
      <c r="D245" s="15"/>
      <c r="E245" s="15"/>
      <c r="F245" s="15"/>
      <c r="G245" s="15"/>
      <c r="H245" s="15"/>
      <c r="I245" s="27"/>
      <c r="P245" s="17">
        <f>P246-7</f>
        <v>43682</v>
      </c>
      <c r="Q245" s="15">
        <f>P245+1</f>
        <v>43683</v>
      </c>
      <c r="R245" s="15">
        <f>Q245+1</f>
        <v>43684</v>
      </c>
      <c r="S245" s="15">
        <f t="shared" ref="S245:S247" si="163">R245+1</f>
        <v>43685</v>
      </c>
      <c r="T245" s="15">
        <f t="shared" si="162"/>
        <v>43686</v>
      </c>
    </row>
    <row r="246" spans="1:20" x14ac:dyDescent="0.25">
      <c r="A246" s="4" t="str">
        <f t="shared" ref="A246:A302" si="164">A245</f>
        <v>EA - Early Education Program</v>
      </c>
      <c r="B246" s="9" t="s">
        <v>64</v>
      </c>
      <c r="C246" s="27"/>
      <c r="D246" s="15"/>
      <c r="E246" s="15"/>
      <c r="F246" s="15"/>
      <c r="G246" s="15"/>
      <c r="H246" s="15"/>
      <c r="I246" s="27"/>
      <c r="P246" s="15">
        <f>P247-7</f>
        <v>43689</v>
      </c>
      <c r="Q246" s="15">
        <f>P246+1</f>
        <v>43690</v>
      </c>
      <c r="R246" s="15">
        <f>Q246+1</f>
        <v>43691</v>
      </c>
      <c r="S246" s="15">
        <f t="shared" si="163"/>
        <v>43692</v>
      </c>
      <c r="T246" s="15">
        <f t="shared" si="162"/>
        <v>43693</v>
      </c>
    </row>
    <row r="247" spans="1:20" x14ac:dyDescent="0.25">
      <c r="A247" s="4" t="str">
        <f t="shared" si="164"/>
        <v>EA - Early Education Program</v>
      </c>
      <c r="B247" s="9" t="s">
        <v>64</v>
      </c>
      <c r="C247" s="27"/>
      <c r="D247" s="15"/>
      <c r="E247" s="15"/>
      <c r="F247" s="15"/>
      <c r="G247" s="15"/>
      <c r="H247" s="15"/>
      <c r="I247" s="27"/>
      <c r="P247" s="15">
        <f>P248-7</f>
        <v>43696</v>
      </c>
      <c r="Q247" s="15">
        <f>P247+1</f>
        <v>43697</v>
      </c>
      <c r="R247" s="15">
        <f t="shared" ref="R247" si="165">Q247+1</f>
        <v>43698</v>
      </c>
      <c r="S247" s="15">
        <f t="shared" si="163"/>
        <v>43699</v>
      </c>
      <c r="T247" s="15">
        <f t="shared" si="162"/>
        <v>43700</v>
      </c>
    </row>
    <row r="248" spans="1:20" x14ac:dyDescent="0.25">
      <c r="A248" s="4" t="str">
        <f t="shared" si="164"/>
        <v>EA - Early Education Program</v>
      </c>
      <c r="B248" s="9" t="s">
        <v>64</v>
      </c>
      <c r="C248" s="27"/>
      <c r="D248" s="11"/>
      <c r="E248" s="11"/>
      <c r="F248" s="11"/>
      <c r="G248" s="12">
        <f>R248+1</f>
        <v>43706</v>
      </c>
      <c r="H248" s="13">
        <f>G248+1</f>
        <v>43707</v>
      </c>
      <c r="I248" s="27"/>
      <c r="P248" s="14">
        <v>43703</v>
      </c>
      <c r="Q248" s="15">
        <f>P248+1</f>
        <v>43704</v>
      </c>
      <c r="R248" s="15">
        <f>Q248+1</f>
        <v>43705</v>
      </c>
    </row>
    <row r="249" spans="1:20" x14ac:dyDescent="0.25">
      <c r="A249" s="4" t="str">
        <f t="shared" si="164"/>
        <v>EA - Early Education Program</v>
      </c>
      <c r="B249" s="9" t="s">
        <v>65</v>
      </c>
      <c r="C249" s="27"/>
      <c r="D249" s="16"/>
      <c r="E249" s="13">
        <f>J249+1</f>
        <v>43711</v>
      </c>
      <c r="F249" s="13">
        <f t="shared" ref="F249:F252" si="166">E249+1</f>
        <v>43712</v>
      </c>
      <c r="G249" s="13">
        <f t="shared" ref="G249:G252" si="167">F249+1</f>
        <v>43713</v>
      </c>
      <c r="H249" s="13">
        <f t="shared" ref="H249:H252" si="168">G249+1</f>
        <v>43714</v>
      </c>
      <c r="I249" s="27"/>
      <c r="J249" s="17">
        <f>P248+7</f>
        <v>43710</v>
      </c>
    </row>
    <row r="250" spans="1:20" x14ac:dyDescent="0.25">
      <c r="A250" s="4" t="str">
        <f t="shared" si="164"/>
        <v>EA - Early Education Program</v>
      </c>
      <c r="B250" s="9" t="s">
        <v>65</v>
      </c>
      <c r="C250" s="27"/>
      <c r="D250" s="13">
        <f>J249+7</f>
        <v>43717</v>
      </c>
      <c r="E250" s="13">
        <f t="shared" ref="E250:E252" si="169">D250+1</f>
        <v>43718</v>
      </c>
      <c r="F250" s="13">
        <f t="shared" si="166"/>
        <v>43719</v>
      </c>
      <c r="G250" s="13">
        <f t="shared" si="167"/>
        <v>43720</v>
      </c>
      <c r="H250" s="13">
        <f t="shared" si="168"/>
        <v>43721</v>
      </c>
      <c r="I250" s="27"/>
    </row>
    <row r="251" spans="1:20" x14ac:dyDescent="0.25">
      <c r="A251" s="4" t="str">
        <f t="shared" si="164"/>
        <v>EA - Early Education Program</v>
      </c>
      <c r="B251" s="9" t="s">
        <v>65</v>
      </c>
      <c r="C251" s="27"/>
      <c r="D251" s="13">
        <f t="shared" ref="D251:D282" si="170">D250+7</f>
        <v>43724</v>
      </c>
      <c r="E251" s="13">
        <f t="shared" si="169"/>
        <v>43725</v>
      </c>
      <c r="F251" s="13">
        <f t="shared" si="166"/>
        <v>43726</v>
      </c>
      <c r="G251" s="13">
        <f t="shared" si="167"/>
        <v>43727</v>
      </c>
      <c r="H251" s="13">
        <f t="shared" si="168"/>
        <v>43728</v>
      </c>
      <c r="I251" s="27"/>
    </row>
    <row r="252" spans="1:20" x14ac:dyDescent="0.25">
      <c r="A252" s="4" t="str">
        <f t="shared" si="164"/>
        <v>EA - Early Education Program</v>
      </c>
      <c r="B252" s="9" t="s">
        <v>65</v>
      </c>
      <c r="C252" s="27"/>
      <c r="D252" s="13">
        <f t="shared" si="170"/>
        <v>43731</v>
      </c>
      <c r="E252" s="13">
        <f t="shared" si="169"/>
        <v>43732</v>
      </c>
      <c r="F252" s="13">
        <f t="shared" si="166"/>
        <v>43733</v>
      </c>
      <c r="G252" s="13">
        <f t="shared" si="167"/>
        <v>43734</v>
      </c>
      <c r="H252" s="13">
        <f t="shared" si="168"/>
        <v>43735</v>
      </c>
      <c r="I252" s="27"/>
    </row>
    <row r="253" spans="1:20" x14ac:dyDescent="0.25">
      <c r="A253" s="4" t="str">
        <f t="shared" si="164"/>
        <v>EA - Early Education Program</v>
      </c>
      <c r="B253" s="9" t="s">
        <v>65</v>
      </c>
      <c r="C253" s="27"/>
      <c r="D253" s="13">
        <f t="shared" si="170"/>
        <v>43738</v>
      </c>
      <c r="E253" s="20"/>
      <c r="F253" s="20"/>
      <c r="G253" s="20"/>
      <c r="H253" s="20"/>
      <c r="I253" s="27"/>
    </row>
    <row r="254" spans="1:20" x14ac:dyDescent="0.25">
      <c r="A254" s="4" t="str">
        <f t="shared" si="164"/>
        <v>EA - Early Education Program</v>
      </c>
      <c r="B254" s="9" t="s">
        <v>66</v>
      </c>
      <c r="C254" s="27"/>
      <c r="D254" s="21"/>
      <c r="E254" s="13">
        <f>D253+1</f>
        <v>43739</v>
      </c>
      <c r="F254" s="13">
        <f>E254+1</f>
        <v>43740</v>
      </c>
      <c r="G254" s="13">
        <f>F254+1</f>
        <v>43741</v>
      </c>
      <c r="H254" s="13">
        <f>G254+1</f>
        <v>43742</v>
      </c>
      <c r="I254" s="27"/>
    </row>
    <row r="255" spans="1:20" x14ac:dyDescent="0.25">
      <c r="A255" s="4" t="str">
        <f t="shared" si="164"/>
        <v>EA - Early Education Program</v>
      </c>
      <c r="B255" s="9" t="s">
        <v>66</v>
      </c>
      <c r="C255" s="27"/>
      <c r="D255" s="13">
        <f>D253+7</f>
        <v>43745</v>
      </c>
      <c r="E255" s="13">
        <f t="shared" ref="E255" si="171">D255+1</f>
        <v>43746</v>
      </c>
      <c r="F255" s="13">
        <f t="shared" ref="F255" si="172">E255+1</f>
        <v>43747</v>
      </c>
      <c r="G255" s="13">
        <f t="shared" ref="G255:G258" si="173">F255+1</f>
        <v>43748</v>
      </c>
      <c r="H255" s="13">
        <f t="shared" ref="H255:H256" si="174">G255+1</f>
        <v>43749</v>
      </c>
      <c r="I255" s="27"/>
    </row>
    <row r="256" spans="1:20" x14ac:dyDescent="0.25">
      <c r="A256" s="4" t="str">
        <f t="shared" si="164"/>
        <v>EA - Early Education Program</v>
      </c>
      <c r="B256" s="9" t="s">
        <v>66</v>
      </c>
      <c r="C256" s="27"/>
      <c r="D256" s="16"/>
      <c r="E256" s="12">
        <f>J256+1</f>
        <v>43753</v>
      </c>
      <c r="F256" s="13">
        <f>E256+1</f>
        <v>43754</v>
      </c>
      <c r="G256" s="13">
        <f t="shared" si="173"/>
        <v>43755</v>
      </c>
      <c r="H256" s="13">
        <f t="shared" si="174"/>
        <v>43756</v>
      </c>
      <c r="I256" s="27"/>
      <c r="J256" s="17">
        <f>D255+7</f>
        <v>43752</v>
      </c>
    </row>
    <row r="257" spans="1:20" x14ac:dyDescent="0.25">
      <c r="A257" s="4" t="str">
        <f t="shared" si="164"/>
        <v>EA - Early Education Program</v>
      </c>
      <c r="B257" s="9" t="s">
        <v>66</v>
      </c>
      <c r="D257" s="13">
        <f>J256+7</f>
        <v>43759</v>
      </c>
      <c r="E257" s="13">
        <f t="shared" ref="E257:E258" si="175">D257+1</f>
        <v>43760</v>
      </c>
      <c r="F257" s="13">
        <f t="shared" ref="F257:F258" si="176">E257+1</f>
        <v>43761</v>
      </c>
      <c r="G257" s="13">
        <f t="shared" si="173"/>
        <v>43762</v>
      </c>
      <c r="H257" s="12">
        <f>G257+1</f>
        <v>43763</v>
      </c>
    </row>
    <row r="258" spans="1:20" x14ac:dyDescent="0.25">
      <c r="A258" s="4" t="str">
        <f t="shared" si="164"/>
        <v>EA - Early Education Program</v>
      </c>
      <c r="B258" s="9" t="s">
        <v>66</v>
      </c>
      <c r="C258" s="27"/>
      <c r="D258" s="13">
        <f t="shared" si="170"/>
        <v>43766</v>
      </c>
      <c r="E258" s="13">
        <f t="shared" si="175"/>
        <v>43767</v>
      </c>
      <c r="F258" s="13">
        <f t="shared" si="176"/>
        <v>43768</v>
      </c>
      <c r="G258" s="13">
        <f t="shared" si="173"/>
        <v>43769</v>
      </c>
      <c r="H258" s="20"/>
      <c r="I258" s="27"/>
    </row>
    <row r="259" spans="1:20" x14ac:dyDescent="0.25">
      <c r="A259" s="4" t="str">
        <f t="shared" si="164"/>
        <v>EA - Early Education Program</v>
      </c>
      <c r="B259" s="9" t="s">
        <v>67</v>
      </c>
      <c r="C259" s="27"/>
      <c r="D259" s="21"/>
      <c r="E259" s="21"/>
      <c r="F259" s="21"/>
      <c r="G259" s="21"/>
      <c r="H259" s="13">
        <f>G258+1</f>
        <v>43770</v>
      </c>
      <c r="I259" s="27"/>
    </row>
    <row r="260" spans="1:20" x14ac:dyDescent="0.25">
      <c r="A260" s="4" t="str">
        <f>A258</f>
        <v>EA - Early Education Program</v>
      </c>
      <c r="B260" s="9" t="s">
        <v>67</v>
      </c>
      <c r="C260" s="27"/>
      <c r="D260" s="13">
        <f>D258+7</f>
        <v>43773</v>
      </c>
      <c r="E260" s="13">
        <f t="shared" ref="E260" si="177">D260+1</f>
        <v>43774</v>
      </c>
      <c r="F260" s="13">
        <f t="shared" ref="F260" si="178">E260+1</f>
        <v>43775</v>
      </c>
      <c r="G260" s="13">
        <f t="shared" ref="G260:G261" si="179">F260+1</f>
        <v>43776</v>
      </c>
      <c r="H260" s="13">
        <f t="shared" ref="H260:H261" si="180">G260+1</f>
        <v>43777</v>
      </c>
      <c r="I260" s="27"/>
    </row>
    <row r="261" spans="1:20" x14ac:dyDescent="0.25">
      <c r="A261" s="4" t="str">
        <f t="shared" si="164"/>
        <v>EA - Early Education Program</v>
      </c>
      <c r="B261" s="9" t="s">
        <v>67</v>
      </c>
      <c r="C261" s="27"/>
      <c r="D261" s="16"/>
      <c r="E261" s="18"/>
      <c r="F261" s="13">
        <f>P261+1</f>
        <v>43782</v>
      </c>
      <c r="G261" s="13">
        <f t="shared" si="179"/>
        <v>43783</v>
      </c>
      <c r="H261" s="13">
        <f t="shared" si="180"/>
        <v>43784</v>
      </c>
      <c r="I261" s="27"/>
      <c r="J261" s="17">
        <f>D260+7</f>
        <v>43780</v>
      </c>
      <c r="P261" s="19">
        <f>J261+1</f>
        <v>43781</v>
      </c>
    </row>
    <row r="262" spans="1:20" x14ac:dyDescent="0.25">
      <c r="A262" s="4" t="str">
        <f t="shared" si="164"/>
        <v>EA - Early Education Program</v>
      </c>
      <c r="B262" s="9" t="s">
        <v>67</v>
      </c>
      <c r="D262" s="13">
        <f>J261+7</f>
        <v>43787</v>
      </c>
      <c r="E262" s="13">
        <f t="shared" ref="E262:E266" si="181">D262+1</f>
        <v>43788</v>
      </c>
      <c r="F262" s="13">
        <f t="shared" ref="F262:F266" si="182">E262+1</f>
        <v>43789</v>
      </c>
      <c r="G262" s="12">
        <f>F262+1</f>
        <v>43790</v>
      </c>
      <c r="H262" s="12">
        <f>G262+1</f>
        <v>43791</v>
      </c>
    </row>
    <row r="263" spans="1:20" x14ac:dyDescent="0.25">
      <c r="A263" s="4" t="str">
        <f t="shared" si="164"/>
        <v>EA - Early Education Program</v>
      </c>
      <c r="B263" s="9" t="s">
        <v>67</v>
      </c>
      <c r="C263" s="27"/>
      <c r="D263" s="13">
        <f t="shared" si="170"/>
        <v>43794</v>
      </c>
      <c r="E263" s="13">
        <f t="shared" si="181"/>
        <v>43795</v>
      </c>
      <c r="F263" s="13">
        <f t="shared" si="182"/>
        <v>43796</v>
      </c>
      <c r="G263" s="13">
        <f t="shared" ref="G263:G266" si="183">F263+1</f>
        <v>43797</v>
      </c>
      <c r="H263" s="13">
        <f t="shared" ref="H263:H266" si="184">G263+1</f>
        <v>43798</v>
      </c>
      <c r="I263" s="27"/>
    </row>
    <row r="264" spans="1:20" x14ac:dyDescent="0.25">
      <c r="A264" s="4" t="str">
        <f>A263</f>
        <v>EA - Early Education Program</v>
      </c>
      <c r="B264" s="9" t="s">
        <v>68</v>
      </c>
      <c r="C264" s="27"/>
      <c r="D264" s="13">
        <f>D263+7</f>
        <v>43801</v>
      </c>
      <c r="E264" s="13">
        <f t="shared" si="181"/>
        <v>43802</v>
      </c>
      <c r="F264" s="13">
        <f t="shared" si="182"/>
        <v>43803</v>
      </c>
      <c r="G264" s="13">
        <f t="shared" si="183"/>
        <v>43804</v>
      </c>
      <c r="H264" s="13">
        <f t="shared" si="184"/>
        <v>43805</v>
      </c>
      <c r="I264" s="27"/>
    </row>
    <row r="265" spans="1:20" x14ac:dyDescent="0.25">
      <c r="A265" s="4" t="str">
        <f t="shared" si="164"/>
        <v>EA - Early Education Program</v>
      </c>
      <c r="B265" s="9" t="s">
        <v>68</v>
      </c>
      <c r="C265" s="27"/>
      <c r="D265" s="13">
        <f t="shared" si="170"/>
        <v>43808</v>
      </c>
      <c r="E265" s="13">
        <f t="shared" si="181"/>
        <v>43809</v>
      </c>
      <c r="F265" s="13">
        <f t="shared" si="182"/>
        <v>43810</v>
      </c>
      <c r="G265" s="13">
        <f t="shared" si="183"/>
        <v>43811</v>
      </c>
      <c r="H265" s="13">
        <f t="shared" si="184"/>
        <v>43812</v>
      </c>
      <c r="I265" s="27"/>
    </row>
    <row r="266" spans="1:20" x14ac:dyDescent="0.25">
      <c r="A266" s="4" t="str">
        <f t="shared" si="164"/>
        <v>EA - Early Education Program</v>
      </c>
      <c r="B266" s="9" t="s">
        <v>68</v>
      </c>
      <c r="C266" s="27"/>
      <c r="D266" s="13">
        <f t="shared" si="170"/>
        <v>43815</v>
      </c>
      <c r="E266" s="13">
        <f t="shared" si="181"/>
        <v>43816</v>
      </c>
      <c r="F266" s="13">
        <f t="shared" si="182"/>
        <v>43817</v>
      </c>
      <c r="G266" s="13">
        <f t="shared" si="183"/>
        <v>43818</v>
      </c>
      <c r="H266" s="13">
        <f t="shared" si="184"/>
        <v>43819</v>
      </c>
      <c r="I266" s="27"/>
    </row>
    <row r="267" spans="1:20" x14ac:dyDescent="0.25">
      <c r="A267" s="4" t="str">
        <f t="shared" si="164"/>
        <v>EA - Early Education Program</v>
      </c>
      <c r="B267" s="9" t="s">
        <v>68</v>
      </c>
      <c r="D267" s="11"/>
      <c r="E267" s="11"/>
      <c r="F267" s="16"/>
      <c r="G267" s="16"/>
      <c r="H267" s="11"/>
      <c r="L267" s="17">
        <f>Q267+1</f>
        <v>43824</v>
      </c>
      <c r="M267" s="17">
        <f>L267+1</f>
        <v>43825</v>
      </c>
      <c r="O267" s="27"/>
      <c r="P267" s="15">
        <f>D266+7</f>
        <v>43822</v>
      </c>
      <c r="Q267" s="15">
        <f>P267+1</f>
        <v>43823</v>
      </c>
      <c r="T267" s="15">
        <f>M267+1</f>
        <v>43826</v>
      </c>
    </row>
    <row r="268" spans="1:20" x14ac:dyDescent="0.25">
      <c r="A268" s="4" t="str">
        <f t="shared" si="164"/>
        <v>EA - Early Education Program</v>
      </c>
      <c r="B268" s="9" t="s">
        <v>68</v>
      </c>
      <c r="D268" s="11"/>
      <c r="E268" s="11"/>
      <c r="F268" s="20"/>
      <c r="G268" s="20"/>
      <c r="H268" s="20"/>
      <c r="P268" s="15">
        <f>P267+7</f>
        <v>43829</v>
      </c>
      <c r="Q268" s="15">
        <f>P268+1</f>
        <v>43830</v>
      </c>
    </row>
    <row r="269" spans="1:20" x14ac:dyDescent="0.25">
      <c r="A269" s="4" t="str">
        <f t="shared" si="164"/>
        <v>EA - Early Education Program</v>
      </c>
      <c r="B269" s="9" t="s">
        <v>69</v>
      </c>
      <c r="D269" s="20"/>
      <c r="E269" s="20"/>
      <c r="F269" s="16"/>
      <c r="G269" s="11"/>
      <c r="H269" s="11"/>
      <c r="L269" s="17">
        <f>Q268+1</f>
        <v>43831</v>
      </c>
      <c r="S269" s="15">
        <f>L269+1</f>
        <v>43832</v>
      </c>
      <c r="T269" s="15">
        <f>S269+1</f>
        <v>43833</v>
      </c>
    </row>
    <row r="270" spans="1:20" x14ac:dyDescent="0.25">
      <c r="A270" s="4" t="str">
        <f>A268</f>
        <v>EA - Early Education Program</v>
      </c>
      <c r="B270" s="9" t="s">
        <v>69</v>
      </c>
      <c r="C270" s="27"/>
      <c r="D270" s="13">
        <f>P268+7</f>
        <v>43836</v>
      </c>
      <c r="E270" s="13">
        <f t="shared" ref="E270:E275" si="185">D270+1</f>
        <v>43837</v>
      </c>
      <c r="F270" s="13">
        <f t="shared" ref="F270:F275" si="186">E270+1</f>
        <v>43838</v>
      </c>
      <c r="G270" s="13">
        <f t="shared" ref="G270:G275" si="187">F270+1</f>
        <v>43839</v>
      </c>
      <c r="H270" s="13">
        <f t="shared" ref="H270:H275" si="188">G270+1</f>
        <v>43840</v>
      </c>
      <c r="I270" s="27"/>
    </row>
    <row r="271" spans="1:20" x14ac:dyDescent="0.25">
      <c r="A271" s="4" t="str">
        <f t="shared" si="164"/>
        <v>EA - Early Education Program</v>
      </c>
      <c r="B271" s="9" t="s">
        <v>69</v>
      </c>
      <c r="C271" s="27"/>
      <c r="D271" s="13">
        <f t="shared" si="170"/>
        <v>43843</v>
      </c>
      <c r="E271" s="13">
        <f t="shared" si="185"/>
        <v>43844</v>
      </c>
      <c r="F271" s="13">
        <f t="shared" si="186"/>
        <v>43845</v>
      </c>
      <c r="G271" s="13">
        <f t="shared" si="187"/>
        <v>43846</v>
      </c>
      <c r="H271" s="13">
        <f t="shared" si="188"/>
        <v>43847</v>
      </c>
      <c r="I271" s="27"/>
    </row>
    <row r="272" spans="1:20" x14ac:dyDescent="0.25">
      <c r="A272" s="4" t="str">
        <f t="shared" si="164"/>
        <v>EA - Early Education Program</v>
      </c>
      <c r="B272" s="9" t="s">
        <v>69</v>
      </c>
      <c r="C272" s="27"/>
      <c r="D272" s="13">
        <f t="shared" si="170"/>
        <v>43850</v>
      </c>
      <c r="E272" s="13">
        <f t="shared" si="185"/>
        <v>43851</v>
      </c>
      <c r="F272" s="13">
        <f t="shared" si="186"/>
        <v>43852</v>
      </c>
      <c r="G272" s="13">
        <f t="shared" si="187"/>
        <v>43853</v>
      </c>
      <c r="H272" s="13">
        <f t="shared" si="188"/>
        <v>43854</v>
      </c>
      <c r="I272" s="27"/>
    </row>
    <row r="273" spans="1:20" x14ac:dyDescent="0.25">
      <c r="A273" s="4" t="str">
        <f t="shared" si="164"/>
        <v>EA - Early Education Program</v>
      </c>
      <c r="B273" s="9" t="s">
        <v>69</v>
      </c>
      <c r="C273" s="27"/>
      <c r="D273" s="13">
        <f t="shared" si="170"/>
        <v>43857</v>
      </c>
      <c r="E273" s="13">
        <f t="shared" si="185"/>
        <v>43858</v>
      </c>
      <c r="F273" s="13">
        <f t="shared" si="186"/>
        <v>43859</v>
      </c>
      <c r="G273" s="13">
        <f t="shared" si="187"/>
        <v>43860</v>
      </c>
      <c r="H273" s="13">
        <f t="shared" si="188"/>
        <v>43861</v>
      </c>
      <c r="I273" s="27"/>
    </row>
    <row r="274" spans="1:20" x14ac:dyDescent="0.25">
      <c r="A274" s="4" t="str">
        <f>A273</f>
        <v>EA - Early Education Program</v>
      </c>
      <c r="B274" s="9" t="s">
        <v>70</v>
      </c>
      <c r="C274" s="27"/>
      <c r="D274" s="13">
        <f>D273+7</f>
        <v>43864</v>
      </c>
      <c r="E274" s="13">
        <f t="shared" si="185"/>
        <v>43865</v>
      </c>
      <c r="F274" s="13">
        <f t="shared" si="186"/>
        <v>43866</v>
      </c>
      <c r="G274" s="13">
        <f t="shared" si="187"/>
        <v>43867</v>
      </c>
      <c r="H274" s="13">
        <f t="shared" si="188"/>
        <v>43868</v>
      </c>
      <c r="I274" s="27"/>
    </row>
    <row r="275" spans="1:20" x14ac:dyDescent="0.25">
      <c r="A275" s="4" t="str">
        <f t="shared" si="164"/>
        <v>EA - Early Education Program</v>
      </c>
      <c r="B275" s="9" t="s">
        <v>70</v>
      </c>
      <c r="C275" s="27"/>
      <c r="D275" s="13">
        <f t="shared" si="170"/>
        <v>43871</v>
      </c>
      <c r="E275" s="13">
        <f t="shared" si="185"/>
        <v>43872</v>
      </c>
      <c r="F275" s="13">
        <f t="shared" si="186"/>
        <v>43873</v>
      </c>
      <c r="G275" s="13">
        <f t="shared" si="187"/>
        <v>43874</v>
      </c>
      <c r="H275" s="13">
        <f t="shared" si="188"/>
        <v>43875</v>
      </c>
      <c r="I275" s="27"/>
    </row>
    <row r="276" spans="1:20" x14ac:dyDescent="0.25">
      <c r="A276" s="4" t="str">
        <f t="shared" si="164"/>
        <v>EA - Early Education Program</v>
      </c>
      <c r="B276" s="9" t="s">
        <v>70</v>
      </c>
      <c r="D276" s="16"/>
      <c r="E276" s="11"/>
      <c r="F276" s="11"/>
      <c r="G276" s="11"/>
      <c r="H276" s="11"/>
      <c r="J276" s="17">
        <f>D275+7</f>
        <v>43878</v>
      </c>
      <c r="Q276" s="15">
        <f>J276+1</f>
        <v>43879</v>
      </c>
      <c r="R276" s="15">
        <f>Q276+1</f>
        <v>43880</v>
      </c>
      <c r="S276" s="15">
        <f>R276+1</f>
        <v>43881</v>
      </c>
      <c r="T276" s="15">
        <f>S276+1</f>
        <v>43882</v>
      </c>
    </row>
    <row r="277" spans="1:20" x14ac:dyDescent="0.25">
      <c r="A277" s="4" t="str">
        <f t="shared" si="164"/>
        <v>EA - Early Education Program</v>
      </c>
      <c r="B277" s="9" t="s">
        <v>70</v>
      </c>
      <c r="C277" s="27"/>
      <c r="D277" s="13">
        <f>J276+7</f>
        <v>43885</v>
      </c>
      <c r="E277" s="13">
        <f t="shared" ref="E277:E282" si="189">D277+1</f>
        <v>43886</v>
      </c>
      <c r="F277" s="13">
        <f t="shared" ref="F277:F281" si="190">E277+1</f>
        <v>43887</v>
      </c>
      <c r="G277" s="13">
        <f t="shared" ref="G277:G281" si="191">F277+1</f>
        <v>43888</v>
      </c>
      <c r="H277" s="13">
        <f t="shared" ref="H277:H281" si="192">G277+1</f>
        <v>43889</v>
      </c>
      <c r="I277" s="27"/>
    </row>
    <row r="278" spans="1:20" x14ac:dyDescent="0.25">
      <c r="A278" s="4" t="str">
        <f>A277</f>
        <v>EA - Early Education Program</v>
      </c>
      <c r="B278" s="9" t="s">
        <v>71</v>
      </c>
      <c r="C278" s="27"/>
      <c r="D278" s="13">
        <f>D277+7</f>
        <v>43892</v>
      </c>
      <c r="E278" s="13">
        <f t="shared" si="189"/>
        <v>43893</v>
      </c>
      <c r="F278" s="13">
        <f t="shared" si="190"/>
        <v>43894</v>
      </c>
      <c r="G278" s="13">
        <f t="shared" si="191"/>
        <v>43895</v>
      </c>
      <c r="H278" s="13">
        <f t="shared" si="192"/>
        <v>43896</v>
      </c>
      <c r="I278" s="27"/>
    </row>
    <row r="279" spans="1:20" x14ac:dyDescent="0.25">
      <c r="A279" s="4" t="str">
        <f t="shared" si="164"/>
        <v>EA - Early Education Program</v>
      </c>
      <c r="B279" s="9" t="s">
        <v>71</v>
      </c>
      <c r="C279" s="27"/>
      <c r="D279" s="13">
        <f t="shared" si="170"/>
        <v>43899</v>
      </c>
      <c r="E279" s="13">
        <f t="shared" si="189"/>
        <v>43900</v>
      </c>
      <c r="F279" s="13">
        <f t="shared" si="190"/>
        <v>43901</v>
      </c>
      <c r="G279" s="13">
        <f t="shared" si="191"/>
        <v>43902</v>
      </c>
      <c r="H279" s="13">
        <f t="shared" si="192"/>
        <v>43903</v>
      </c>
      <c r="I279" s="27"/>
    </row>
    <row r="280" spans="1:20" x14ac:dyDescent="0.25">
      <c r="A280" s="4" t="str">
        <f t="shared" si="164"/>
        <v>EA - Early Education Program</v>
      </c>
      <c r="B280" s="9" t="s">
        <v>71</v>
      </c>
      <c r="C280" s="27"/>
      <c r="D280" s="13">
        <f t="shared" si="170"/>
        <v>43906</v>
      </c>
      <c r="E280" s="13">
        <f t="shared" si="189"/>
        <v>43907</v>
      </c>
      <c r="F280" s="13">
        <f t="shared" si="190"/>
        <v>43908</v>
      </c>
      <c r="G280" s="13">
        <f t="shared" si="191"/>
        <v>43909</v>
      </c>
      <c r="H280" s="13">
        <f t="shared" si="192"/>
        <v>43910</v>
      </c>
      <c r="I280" s="27"/>
    </row>
    <row r="281" spans="1:20" x14ac:dyDescent="0.25">
      <c r="A281" s="4" t="str">
        <f t="shared" si="164"/>
        <v>EA - Early Education Program</v>
      </c>
      <c r="B281" s="9" t="s">
        <v>71</v>
      </c>
      <c r="C281" s="27"/>
      <c r="D281" s="13">
        <f t="shared" si="170"/>
        <v>43913</v>
      </c>
      <c r="E281" s="13">
        <f t="shared" si="189"/>
        <v>43914</v>
      </c>
      <c r="F281" s="13">
        <f t="shared" si="190"/>
        <v>43915</v>
      </c>
      <c r="G281" s="13">
        <f t="shared" si="191"/>
        <v>43916</v>
      </c>
      <c r="H281" s="13">
        <f t="shared" si="192"/>
        <v>43917</v>
      </c>
      <c r="I281" s="27"/>
    </row>
    <row r="282" spans="1:20" x14ac:dyDescent="0.25">
      <c r="A282" s="4" t="str">
        <f t="shared" si="164"/>
        <v>EA - Early Education Program</v>
      </c>
      <c r="B282" s="9" t="s">
        <v>71</v>
      </c>
      <c r="C282" s="27"/>
      <c r="D282" s="13">
        <f t="shared" si="170"/>
        <v>43920</v>
      </c>
      <c r="E282" s="13">
        <f t="shared" si="189"/>
        <v>43921</v>
      </c>
      <c r="F282" s="20"/>
      <c r="G282" s="20"/>
      <c r="H282" s="20"/>
      <c r="I282" s="27"/>
    </row>
    <row r="283" spans="1:20" x14ac:dyDescent="0.25">
      <c r="A283" s="4" t="str">
        <f t="shared" si="164"/>
        <v>EA - Early Education Program</v>
      </c>
      <c r="B283" s="9" t="s">
        <v>6</v>
      </c>
      <c r="C283" s="27"/>
      <c r="D283" s="21"/>
      <c r="E283" s="21"/>
      <c r="F283" s="13">
        <f>E282+1</f>
        <v>43922</v>
      </c>
      <c r="G283" s="13">
        <f>F283+1</f>
        <v>43923</v>
      </c>
      <c r="H283" s="13">
        <f>G283+1</f>
        <v>43924</v>
      </c>
      <c r="I283" s="27"/>
    </row>
    <row r="284" spans="1:20" x14ac:dyDescent="0.25">
      <c r="A284" s="4" t="str">
        <f>A282</f>
        <v>EA - Early Education Program</v>
      </c>
      <c r="B284" s="9" t="s">
        <v>6</v>
      </c>
      <c r="D284" s="13">
        <f>D282+7</f>
        <v>43927</v>
      </c>
      <c r="E284" s="13">
        <f t="shared" ref="E284" si="193">D284+1</f>
        <v>43928</v>
      </c>
      <c r="F284" s="13">
        <f t="shared" ref="F284" si="194">E284+1</f>
        <v>43929</v>
      </c>
      <c r="G284" s="13">
        <f t="shared" ref="G284" si="195">F284+1</f>
        <v>43930</v>
      </c>
      <c r="H284" s="16"/>
      <c r="N284" s="17">
        <f>G284+1</f>
        <v>43931</v>
      </c>
    </row>
    <row r="285" spans="1:20" x14ac:dyDescent="0.25">
      <c r="A285" s="4" t="str">
        <f t="shared" si="164"/>
        <v>EA - Early Education Program</v>
      </c>
      <c r="B285" s="9" t="s">
        <v>6</v>
      </c>
      <c r="D285" s="16"/>
      <c r="E285" s="11"/>
      <c r="F285" s="11"/>
      <c r="G285" s="11"/>
      <c r="H285" s="11"/>
      <c r="J285" s="17">
        <f>D284+7</f>
        <v>43934</v>
      </c>
      <c r="Q285" s="15">
        <f>J285+1</f>
        <v>43935</v>
      </c>
      <c r="R285" s="15">
        <f>Q285+1</f>
        <v>43936</v>
      </c>
      <c r="S285" s="15">
        <f>R285+1</f>
        <v>43937</v>
      </c>
      <c r="T285" s="15">
        <f>S285+1</f>
        <v>43938</v>
      </c>
    </row>
    <row r="286" spans="1:20" x14ac:dyDescent="0.25">
      <c r="A286" s="4" t="str">
        <f t="shared" si="164"/>
        <v>EA - Early Education Program</v>
      </c>
      <c r="B286" s="9" t="s">
        <v>6</v>
      </c>
      <c r="C286" s="27"/>
      <c r="D286" s="11"/>
      <c r="E286" s="13">
        <f>P286+1</f>
        <v>43942</v>
      </c>
      <c r="F286" s="13">
        <f t="shared" ref="F286:F287" si="196">E286+1</f>
        <v>43943</v>
      </c>
      <c r="G286" s="13">
        <f t="shared" ref="G286:G287" si="197">F286+1</f>
        <v>43944</v>
      </c>
      <c r="H286" s="13">
        <f t="shared" ref="H286" si="198">G286+1</f>
        <v>43945</v>
      </c>
      <c r="I286" s="27"/>
      <c r="P286" s="15">
        <f>J285+7</f>
        <v>43941</v>
      </c>
    </row>
    <row r="287" spans="1:20" x14ac:dyDescent="0.25">
      <c r="A287" s="4" t="str">
        <f t="shared" si="164"/>
        <v>EA - Early Education Program</v>
      </c>
      <c r="B287" s="9" t="s">
        <v>6</v>
      </c>
      <c r="C287" s="27"/>
      <c r="D287" s="13">
        <f>P286+7</f>
        <v>43948</v>
      </c>
      <c r="E287" s="13">
        <f t="shared" ref="E287" si="199">D287+1</f>
        <v>43949</v>
      </c>
      <c r="F287" s="13">
        <f t="shared" si="196"/>
        <v>43950</v>
      </c>
      <c r="G287" s="13">
        <f t="shared" si="197"/>
        <v>43951</v>
      </c>
      <c r="H287" s="20"/>
      <c r="I287" s="27"/>
    </row>
    <row r="288" spans="1:20" x14ac:dyDescent="0.25">
      <c r="A288" s="4" t="str">
        <f t="shared" si="164"/>
        <v>EA - Early Education Program</v>
      </c>
      <c r="B288" s="9" t="s">
        <v>7</v>
      </c>
      <c r="C288" s="27"/>
      <c r="D288" s="21"/>
      <c r="E288" s="21"/>
      <c r="F288" s="21"/>
      <c r="G288" s="21"/>
      <c r="H288" s="13">
        <f>G287+1</f>
        <v>43952</v>
      </c>
      <c r="I288" s="27"/>
    </row>
    <row r="289" spans="1:20" x14ac:dyDescent="0.25">
      <c r="A289" s="4" t="str">
        <f>A287</f>
        <v>EA - Early Education Program</v>
      </c>
      <c r="B289" s="9" t="s">
        <v>7</v>
      </c>
      <c r="C289" s="27"/>
      <c r="D289" s="13">
        <f>D287+7</f>
        <v>43955</v>
      </c>
      <c r="E289" s="13">
        <f t="shared" ref="E289:E290" si="200">D289+1</f>
        <v>43956</v>
      </c>
      <c r="F289" s="13">
        <f t="shared" ref="F289:F296" si="201">E289+1</f>
        <v>43957</v>
      </c>
      <c r="G289" s="13">
        <f t="shared" ref="G289:G296" si="202">F289+1</f>
        <v>43958</v>
      </c>
      <c r="H289" s="13">
        <f t="shared" ref="H289:H295" si="203">G289+1</f>
        <v>43959</v>
      </c>
      <c r="I289" s="27"/>
    </row>
    <row r="290" spans="1:20" x14ac:dyDescent="0.25">
      <c r="A290" s="4" t="str">
        <f t="shared" si="164"/>
        <v>EA - Early Education Program</v>
      </c>
      <c r="B290" s="9" t="s">
        <v>7</v>
      </c>
      <c r="C290" s="27"/>
      <c r="D290" s="13">
        <f t="shared" ref="D290:D296" si="204">D289+7</f>
        <v>43962</v>
      </c>
      <c r="E290" s="13">
        <f t="shared" si="200"/>
        <v>43963</v>
      </c>
      <c r="F290" s="13">
        <f t="shared" si="201"/>
        <v>43964</v>
      </c>
      <c r="G290" s="13">
        <f t="shared" si="202"/>
        <v>43965</v>
      </c>
      <c r="H290" s="13">
        <f t="shared" si="203"/>
        <v>43966</v>
      </c>
      <c r="I290" s="27"/>
    </row>
    <row r="291" spans="1:20" x14ac:dyDescent="0.25">
      <c r="A291" s="4" t="str">
        <f t="shared" si="164"/>
        <v>EA - Early Education Program</v>
      </c>
      <c r="B291" s="9" t="s">
        <v>7</v>
      </c>
      <c r="C291" s="27"/>
      <c r="D291" s="16"/>
      <c r="E291" s="13">
        <f>J291+1</f>
        <v>43970</v>
      </c>
      <c r="F291" s="13">
        <f t="shared" si="201"/>
        <v>43971</v>
      </c>
      <c r="G291" s="13">
        <f t="shared" si="202"/>
        <v>43972</v>
      </c>
      <c r="H291" s="13">
        <f t="shared" si="203"/>
        <v>43973</v>
      </c>
      <c r="I291" s="27"/>
      <c r="J291" s="17">
        <f>D290+7</f>
        <v>43969</v>
      </c>
    </row>
    <row r="292" spans="1:20" x14ac:dyDescent="0.25">
      <c r="A292" s="4" t="str">
        <f t="shared" si="164"/>
        <v>EA - Early Education Program</v>
      </c>
      <c r="B292" s="9" t="s">
        <v>7</v>
      </c>
      <c r="C292" s="27"/>
      <c r="D292" s="13">
        <f>J291+7</f>
        <v>43976</v>
      </c>
      <c r="E292" s="13">
        <f t="shared" ref="E292:E296" si="205">D292+1</f>
        <v>43977</v>
      </c>
      <c r="F292" s="13">
        <f t="shared" si="201"/>
        <v>43978</v>
      </c>
      <c r="G292" s="13">
        <f t="shared" si="202"/>
        <v>43979</v>
      </c>
      <c r="H292" s="13">
        <f t="shared" si="203"/>
        <v>43980</v>
      </c>
      <c r="I292" s="27"/>
    </row>
    <row r="293" spans="1:20" x14ac:dyDescent="0.25">
      <c r="A293" s="4" t="str">
        <f t="shared" si="164"/>
        <v>EA - Early Education Program</v>
      </c>
      <c r="B293" s="9" t="s">
        <v>8</v>
      </c>
      <c r="C293" s="27"/>
      <c r="D293" s="13">
        <f t="shared" si="204"/>
        <v>43983</v>
      </c>
      <c r="E293" s="13">
        <f t="shared" si="205"/>
        <v>43984</v>
      </c>
      <c r="F293" s="13">
        <f t="shared" si="201"/>
        <v>43985</v>
      </c>
      <c r="G293" s="13">
        <f t="shared" si="202"/>
        <v>43986</v>
      </c>
      <c r="H293" s="13">
        <f t="shared" si="203"/>
        <v>43987</v>
      </c>
      <c r="I293" s="27"/>
    </row>
    <row r="294" spans="1:20" x14ac:dyDescent="0.25">
      <c r="A294" s="4" t="str">
        <f t="shared" si="164"/>
        <v>EA - Early Education Program</v>
      </c>
      <c r="B294" s="9" t="s">
        <v>8</v>
      </c>
      <c r="C294" s="27"/>
      <c r="D294" s="13">
        <f t="shared" si="204"/>
        <v>43990</v>
      </c>
      <c r="E294" s="13">
        <f t="shared" si="205"/>
        <v>43991</v>
      </c>
      <c r="F294" s="13">
        <f t="shared" si="201"/>
        <v>43992</v>
      </c>
      <c r="G294" s="13">
        <f t="shared" si="202"/>
        <v>43993</v>
      </c>
      <c r="H294" s="13">
        <f t="shared" si="203"/>
        <v>43994</v>
      </c>
      <c r="I294" s="27"/>
    </row>
    <row r="295" spans="1:20" x14ac:dyDescent="0.25">
      <c r="A295" s="4" t="str">
        <f t="shared" si="164"/>
        <v>EA - Early Education Program</v>
      </c>
      <c r="B295" s="9" t="s">
        <v>8</v>
      </c>
      <c r="C295" s="27"/>
      <c r="D295" s="13">
        <f t="shared" si="204"/>
        <v>43997</v>
      </c>
      <c r="E295" s="13">
        <f t="shared" si="205"/>
        <v>43998</v>
      </c>
      <c r="F295" s="13">
        <f t="shared" si="201"/>
        <v>43999</v>
      </c>
      <c r="G295" s="13">
        <f t="shared" si="202"/>
        <v>44000</v>
      </c>
      <c r="H295" s="13">
        <f t="shared" si="203"/>
        <v>44001</v>
      </c>
      <c r="I295" s="27"/>
    </row>
    <row r="296" spans="1:20" x14ac:dyDescent="0.25">
      <c r="A296" s="4" t="str">
        <f t="shared" si="164"/>
        <v>EA - Early Education Program</v>
      </c>
      <c r="B296" s="9" t="s">
        <v>8</v>
      </c>
      <c r="C296" s="27"/>
      <c r="D296" s="13">
        <f t="shared" si="204"/>
        <v>44004</v>
      </c>
      <c r="E296" s="13">
        <f t="shared" si="205"/>
        <v>44005</v>
      </c>
      <c r="F296" s="13">
        <f t="shared" si="201"/>
        <v>44006</v>
      </c>
      <c r="G296" s="13">
        <f t="shared" si="202"/>
        <v>44007</v>
      </c>
      <c r="H296" s="11"/>
      <c r="I296" s="27"/>
      <c r="T296" s="15">
        <f>G296+1</f>
        <v>44008</v>
      </c>
    </row>
    <row r="297" spans="1:20" x14ac:dyDescent="0.25">
      <c r="A297" s="4" t="str">
        <f t="shared" si="164"/>
        <v>EA - Early Education Program</v>
      </c>
      <c r="B297" s="9" t="s">
        <v>8</v>
      </c>
      <c r="C297" s="27"/>
      <c r="D297" s="11"/>
      <c r="E297" s="11"/>
      <c r="F297" s="20"/>
      <c r="G297" s="20"/>
      <c r="H297" s="20"/>
      <c r="I297" s="27"/>
      <c r="P297" s="15">
        <f>D296+7</f>
        <v>44011</v>
      </c>
      <c r="Q297" s="15">
        <f t="shared" ref="Q297" si="206">P297+1</f>
        <v>44012</v>
      </c>
    </row>
    <row r="298" spans="1:20" x14ac:dyDescent="0.25">
      <c r="A298" s="4" t="str">
        <f t="shared" si="164"/>
        <v>EA - Early Education Program</v>
      </c>
      <c r="B298" s="9" t="s">
        <v>9</v>
      </c>
      <c r="C298" s="27"/>
      <c r="D298" s="20"/>
      <c r="E298" s="20"/>
      <c r="F298" s="20"/>
      <c r="G298" s="11"/>
      <c r="H298" s="11"/>
      <c r="I298" s="27"/>
      <c r="L298" s="17">
        <f>Q297+1</f>
        <v>44013</v>
      </c>
      <c r="S298" s="15">
        <f>L298+1</f>
        <v>44014</v>
      </c>
      <c r="T298" s="15">
        <f>S298+1</f>
        <v>44015</v>
      </c>
    </row>
    <row r="299" spans="1:20" x14ac:dyDescent="0.25">
      <c r="A299" s="4" t="str">
        <f>A297</f>
        <v>EA - Early Education Program</v>
      </c>
      <c r="B299" s="9" t="s">
        <v>9</v>
      </c>
      <c r="C299" s="27"/>
      <c r="D299" s="11"/>
      <c r="E299" s="11"/>
      <c r="F299" s="11"/>
      <c r="G299" s="11"/>
      <c r="H299" s="11"/>
      <c r="I299" s="27"/>
      <c r="P299" s="15">
        <f>P297+7</f>
        <v>44018</v>
      </c>
      <c r="Q299" s="15">
        <f t="shared" ref="Q299:Q302" si="207">P299+1</f>
        <v>44019</v>
      </c>
      <c r="R299" s="15">
        <f t="shared" ref="R299:R302" si="208">Q299+1</f>
        <v>44020</v>
      </c>
      <c r="S299" s="15">
        <f t="shared" ref="S299:S302" si="209">R299+1</f>
        <v>44021</v>
      </c>
      <c r="T299" s="15">
        <f t="shared" ref="T299:T302" si="210">S299+1</f>
        <v>44022</v>
      </c>
    </row>
    <row r="300" spans="1:20" x14ac:dyDescent="0.25">
      <c r="A300" s="4" t="str">
        <f t="shared" si="164"/>
        <v>EA - Early Education Program</v>
      </c>
      <c r="B300" s="9" t="s">
        <v>9</v>
      </c>
      <c r="C300" s="27"/>
      <c r="D300" s="11"/>
      <c r="E300" s="11"/>
      <c r="F300" s="11"/>
      <c r="G300" s="11"/>
      <c r="H300" s="11"/>
      <c r="I300" s="27"/>
      <c r="P300" s="15">
        <f t="shared" ref="P300:P302" si="211">P299+7</f>
        <v>44025</v>
      </c>
      <c r="Q300" s="15">
        <f t="shared" si="207"/>
        <v>44026</v>
      </c>
      <c r="R300" s="15">
        <f t="shared" si="208"/>
        <v>44027</v>
      </c>
      <c r="S300" s="15">
        <f t="shared" si="209"/>
        <v>44028</v>
      </c>
      <c r="T300" s="15">
        <f t="shared" si="210"/>
        <v>44029</v>
      </c>
    </row>
    <row r="301" spans="1:20" x14ac:dyDescent="0.25">
      <c r="A301" s="4" t="str">
        <f t="shared" si="164"/>
        <v>EA - Early Education Program</v>
      </c>
      <c r="B301" s="9" t="s">
        <v>9</v>
      </c>
      <c r="C301" s="27"/>
      <c r="D301" s="11"/>
      <c r="E301" s="11"/>
      <c r="F301" s="11"/>
      <c r="G301" s="11"/>
      <c r="H301" s="11"/>
      <c r="I301" s="27"/>
      <c r="P301" s="15">
        <f t="shared" si="211"/>
        <v>44032</v>
      </c>
      <c r="Q301" s="15">
        <f t="shared" si="207"/>
        <v>44033</v>
      </c>
      <c r="R301" s="15">
        <f t="shared" si="208"/>
        <v>44034</v>
      </c>
      <c r="S301" s="15">
        <f t="shared" si="209"/>
        <v>44035</v>
      </c>
      <c r="T301" s="15">
        <f t="shared" si="210"/>
        <v>44036</v>
      </c>
    </row>
    <row r="302" spans="1:20" x14ac:dyDescent="0.25">
      <c r="A302" s="4" t="str">
        <f t="shared" si="164"/>
        <v>EA - Early Education Program</v>
      </c>
      <c r="B302" s="9" t="s">
        <v>9</v>
      </c>
      <c r="C302" s="27"/>
      <c r="D302" s="11"/>
      <c r="E302" s="11"/>
      <c r="F302" s="11"/>
      <c r="G302" s="11"/>
      <c r="H302" s="11"/>
      <c r="I302" s="27"/>
      <c r="P302" s="15">
        <f t="shared" si="211"/>
        <v>44039</v>
      </c>
      <c r="Q302" s="15">
        <f t="shared" si="207"/>
        <v>44040</v>
      </c>
      <c r="R302" s="15">
        <f t="shared" si="208"/>
        <v>44041</v>
      </c>
      <c r="S302" s="15">
        <f t="shared" si="209"/>
        <v>44042</v>
      </c>
      <c r="T302" s="15">
        <f t="shared" si="210"/>
        <v>44043</v>
      </c>
    </row>
    <row r="303" spans="1:20" s="22" customFormat="1" x14ac:dyDescent="0.25">
      <c r="A303" s="28"/>
      <c r="B303" s="28"/>
      <c r="C303" s="24"/>
      <c r="D303" s="24"/>
      <c r="E303" s="24"/>
      <c r="F303" s="24"/>
      <c r="G303" s="24"/>
      <c r="H303" s="24"/>
      <c r="I303" s="24"/>
      <c r="J303" s="24"/>
      <c r="K303" s="24"/>
      <c r="L303" s="24"/>
      <c r="M303" s="24"/>
      <c r="N303" s="24"/>
      <c r="O303" s="24"/>
      <c r="P303" s="24"/>
    </row>
    <row r="304" spans="1:20" x14ac:dyDescent="0.25">
      <c r="A304" s="23" t="str">
        <f>Schedules!A7</f>
        <v>EA - ICES</v>
      </c>
      <c r="B304" s="9" t="s">
        <v>64</v>
      </c>
      <c r="C304" s="27"/>
      <c r="D304" s="21"/>
      <c r="E304" s="21"/>
      <c r="F304" s="21"/>
      <c r="G304" s="15"/>
      <c r="H304" s="15"/>
      <c r="I304" s="27"/>
      <c r="P304" s="12"/>
      <c r="Q304" s="12"/>
      <c r="R304" s="12"/>
      <c r="S304" s="15">
        <f>S305-7</f>
        <v>43678</v>
      </c>
      <c r="T304" s="15">
        <f t="shared" ref="T304:T307" si="212">S304+1</f>
        <v>43679</v>
      </c>
    </row>
    <row r="305" spans="1:20" x14ac:dyDescent="0.25">
      <c r="A305" s="4" t="str">
        <f>A304</f>
        <v>EA - ICES</v>
      </c>
      <c r="B305" s="9" t="s">
        <v>64</v>
      </c>
      <c r="C305" s="27"/>
      <c r="D305" s="15"/>
      <c r="E305" s="15"/>
      <c r="F305" s="15"/>
      <c r="G305" s="15"/>
      <c r="H305" s="15"/>
      <c r="I305" s="27"/>
      <c r="P305" s="17">
        <f>P306-7</f>
        <v>43682</v>
      </c>
      <c r="Q305" s="15">
        <f>P305+1</f>
        <v>43683</v>
      </c>
      <c r="R305" s="15">
        <f>Q305+1</f>
        <v>43684</v>
      </c>
      <c r="S305" s="15">
        <f t="shared" ref="S305:S307" si="213">R305+1</f>
        <v>43685</v>
      </c>
      <c r="T305" s="15">
        <f t="shared" si="212"/>
        <v>43686</v>
      </c>
    </row>
    <row r="306" spans="1:20" x14ac:dyDescent="0.25">
      <c r="A306" s="4" t="str">
        <f t="shared" ref="A306:A362" si="214">A305</f>
        <v>EA - ICES</v>
      </c>
      <c r="B306" s="9" t="s">
        <v>64</v>
      </c>
      <c r="C306" s="27"/>
      <c r="D306" s="15"/>
      <c r="E306" s="15"/>
      <c r="F306" s="15"/>
      <c r="G306" s="15"/>
      <c r="H306" s="15"/>
      <c r="I306" s="27"/>
      <c r="P306" s="15">
        <f>P307-7</f>
        <v>43689</v>
      </c>
      <c r="Q306" s="15">
        <f>P306+1</f>
        <v>43690</v>
      </c>
      <c r="R306" s="15">
        <f>Q306+1</f>
        <v>43691</v>
      </c>
      <c r="S306" s="15">
        <f t="shared" si="213"/>
        <v>43692</v>
      </c>
      <c r="T306" s="15">
        <f t="shared" si="212"/>
        <v>43693</v>
      </c>
    </row>
    <row r="307" spans="1:20" x14ac:dyDescent="0.25">
      <c r="A307" s="4" t="str">
        <f t="shared" si="214"/>
        <v>EA - ICES</v>
      </c>
      <c r="B307" s="9" t="s">
        <v>64</v>
      </c>
      <c r="C307" s="27"/>
      <c r="D307" s="15"/>
      <c r="E307" s="15"/>
      <c r="F307" s="15"/>
      <c r="G307" s="15"/>
      <c r="H307" s="15"/>
      <c r="I307" s="27"/>
      <c r="P307" s="15">
        <f>P308-7</f>
        <v>43696</v>
      </c>
      <c r="Q307" s="15">
        <f>P307+1</f>
        <v>43697</v>
      </c>
      <c r="R307" s="15">
        <f t="shared" ref="R307" si="215">Q307+1</f>
        <v>43698</v>
      </c>
      <c r="S307" s="15">
        <f t="shared" si="213"/>
        <v>43699</v>
      </c>
      <c r="T307" s="15">
        <f t="shared" si="212"/>
        <v>43700</v>
      </c>
    </row>
    <row r="308" spans="1:20" x14ac:dyDescent="0.25">
      <c r="A308" s="4" t="str">
        <f t="shared" si="214"/>
        <v>EA - ICES</v>
      </c>
      <c r="B308" s="9" t="s">
        <v>64</v>
      </c>
      <c r="C308" s="27"/>
      <c r="D308" s="11"/>
      <c r="E308" s="11"/>
      <c r="F308" s="11"/>
      <c r="G308" s="12">
        <f>R308+1</f>
        <v>43706</v>
      </c>
      <c r="H308" s="13">
        <f>G308+1</f>
        <v>43707</v>
      </c>
      <c r="I308" s="27"/>
      <c r="P308" s="14">
        <v>43703</v>
      </c>
      <c r="Q308" s="15">
        <f>P308+1</f>
        <v>43704</v>
      </c>
      <c r="R308" s="15">
        <f>Q308+1</f>
        <v>43705</v>
      </c>
    </row>
    <row r="309" spans="1:20" x14ac:dyDescent="0.25">
      <c r="A309" s="4" t="str">
        <f t="shared" si="214"/>
        <v>EA - ICES</v>
      </c>
      <c r="B309" s="9" t="s">
        <v>65</v>
      </c>
      <c r="C309" s="27"/>
      <c r="D309" s="16"/>
      <c r="E309" s="13">
        <f>J309+1</f>
        <v>43711</v>
      </c>
      <c r="F309" s="13">
        <f t="shared" ref="F309:F312" si="216">E309+1</f>
        <v>43712</v>
      </c>
      <c r="G309" s="13">
        <f t="shared" ref="G309:G312" si="217">F309+1</f>
        <v>43713</v>
      </c>
      <c r="H309" s="13">
        <f t="shared" ref="H309:H312" si="218">G309+1</f>
        <v>43714</v>
      </c>
      <c r="I309" s="27"/>
      <c r="J309" s="17">
        <f>P308+7</f>
        <v>43710</v>
      </c>
    </row>
    <row r="310" spans="1:20" x14ac:dyDescent="0.25">
      <c r="A310" s="4" t="str">
        <f t="shared" si="214"/>
        <v>EA - ICES</v>
      </c>
      <c r="B310" s="9" t="s">
        <v>65</v>
      </c>
      <c r="C310" s="27"/>
      <c r="D310" s="13">
        <f>J309+7</f>
        <v>43717</v>
      </c>
      <c r="E310" s="13">
        <f t="shared" ref="E310:E312" si="219">D310+1</f>
        <v>43718</v>
      </c>
      <c r="F310" s="13">
        <f t="shared" si="216"/>
        <v>43719</v>
      </c>
      <c r="G310" s="13">
        <f t="shared" si="217"/>
        <v>43720</v>
      </c>
      <c r="H310" s="13">
        <f t="shared" si="218"/>
        <v>43721</v>
      </c>
      <c r="I310" s="27"/>
    </row>
    <row r="311" spans="1:20" x14ac:dyDescent="0.25">
      <c r="A311" s="4" t="str">
        <f t="shared" si="214"/>
        <v>EA - ICES</v>
      </c>
      <c r="B311" s="9" t="s">
        <v>65</v>
      </c>
      <c r="C311" s="27"/>
      <c r="D311" s="13">
        <f t="shared" ref="D311:D342" si="220">D310+7</f>
        <v>43724</v>
      </c>
      <c r="E311" s="13">
        <f t="shared" si="219"/>
        <v>43725</v>
      </c>
      <c r="F311" s="13">
        <f t="shared" si="216"/>
        <v>43726</v>
      </c>
      <c r="G311" s="13">
        <f t="shared" si="217"/>
        <v>43727</v>
      </c>
      <c r="H311" s="13">
        <f t="shared" si="218"/>
        <v>43728</v>
      </c>
      <c r="I311" s="27"/>
    </row>
    <row r="312" spans="1:20" x14ac:dyDescent="0.25">
      <c r="A312" s="4" t="str">
        <f t="shared" si="214"/>
        <v>EA - ICES</v>
      </c>
      <c r="B312" s="9" t="s">
        <v>65</v>
      </c>
      <c r="C312" s="27"/>
      <c r="D312" s="13">
        <f t="shared" si="220"/>
        <v>43731</v>
      </c>
      <c r="E312" s="13">
        <f t="shared" si="219"/>
        <v>43732</v>
      </c>
      <c r="F312" s="13">
        <f t="shared" si="216"/>
        <v>43733</v>
      </c>
      <c r="G312" s="13">
        <f t="shared" si="217"/>
        <v>43734</v>
      </c>
      <c r="H312" s="13">
        <f t="shared" si="218"/>
        <v>43735</v>
      </c>
      <c r="I312" s="27"/>
    </row>
    <row r="313" spans="1:20" x14ac:dyDescent="0.25">
      <c r="A313" s="4" t="str">
        <f t="shared" si="214"/>
        <v>EA - ICES</v>
      </c>
      <c r="B313" s="9" t="s">
        <v>65</v>
      </c>
      <c r="C313" s="27"/>
      <c r="D313" s="13">
        <f t="shared" si="220"/>
        <v>43738</v>
      </c>
      <c r="E313" s="20"/>
      <c r="F313" s="20"/>
      <c r="G313" s="20"/>
      <c r="H313" s="20"/>
      <c r="I313" s="27"/>
    </row>
    <row r="314" spans="1:20" x14ac:dyDescent="0.25">
      <c r="A314" s="4" t="str">
        <f t="shared" si="214"/>
        <v>EA - ICES</v>
      </c>
      <c r="B314" s="9" t="s">
        <v>66</v>
      </c>
      <c r="C314" s="27"/>
      <c r="D314" s="21"/>
      <c r="E314" s="13">
        <f>D313+1</f>
        <v>43739</v>
      </c>
      <c r="F314" s="13">
        <f>E314+1</f>
        <v>43740</v>
      </c>
      <c r="G314" s="13">
        <f>F314+1</f>
        <v>43741</v>
      </c>
      <c r="H314" s="13">
        <f>G314+1</f>
        <v>43742</v>
      </c>
      <c r="I314" s="27"/>
    </row>
    <row r="315" spans="1:20" x14ac:dyDescent="0.25">
      <c r="A315" s="4" t="str">
        <f t="shared" si="214"/>
        <v>EA - ICES</v>
      </c>
      <c r="B315" s="9" t="s">
        <v>66</v>
      </c>
      <c r="C315" s="27"/>
      <c r="D315" s="13">
        <f>D313+7</f>
        <v>43745</v>
      </c>
      <c r="E315" s="13">
        <f t="shared" ref="E315" si="221">D315+1</f>
        <v>43746</v>
      </c>
      <c r="F315" s="13">
        <f t="shared" ref="F315" si="222">E315+1</f>
        <v>43747</v>
      </c>
      <c r="G315" s="13">
        <f t="shared" ref="G315:G318" si="223">F315+1</f>
        <v>43748</v>
      </c>
      <c r="H315" s="13">
        <f t="shared" ref="H315:H316" si="224">G315+1</f>
        <v>43749</v>
      </c>
      <c r="I315" s="27"/>
    </row>
    <row r="316" spans="1:20" x14ac:dyDescent="0.25">
      <c r="A316" s="4" t="str">
        <f t="shared" si="214"/>
        <v>EA - ICES</v>
      </c>
      <c r="B316" s="9" t="s">
        <v>66</v>
      </c>
      <c r="C316" s="27"/>
      <c r="D316" s="16"/>
      <c r="E316" s="12">
        <f>J316+1</f>
        <v>43753</v>
      </c>
      <c r="F316" s="13">
        <f>E316+1</f>
        <v>43754</v>
      </c>
      <c r="G316" s="13">
        <f t="shared" si="223"/>
        <v>43755</v>
      </c>
      <c r="H316" s="13">
        <f t="shared" si="224"/>
        <v>43756</v>
      </c>
      <c r="I316" s="27"/>
      <c r="J316" s="17">
        <f>D315+7</f>
        <v>43752</v>
      </c>
    </row>
    <row r="317" spans="1:20" x14ac:dyDescent="0.25">
      <c r="A317" s="4" t="str">
        <f t="shared" si="214"/>
        <v>EA - ICES</v>
      </c>
      <c r="B317" s="9" t="s">
        <v>66</v>
      </c>
      <c r="D317" s="13">
        <f>J316+7</f>
        <v>43759</v>
      </c>
      <c r="E317" s="13">
        <f t="shared" ref="E317:E318" si="225">D317+1</f>
        <v>43760</v>
      </c>
      <c r="F317" s="13">
        <f t="shared" ref="F317:F318" si="226">E317+1</f>
        <v>43761</v>
      </c>
      <c r="G317" s="13">
        <f t="shared" si="223"/>
        <v>43762</v>
      </c>
      <c r="H317" s="12">
        <f>G317+1</f>
        <v>43763</v>
      </c>
    </row>
    <row r="318" spans="1:20" x14ac:dyDescent="0.25">
      <c r="A318" s="4" t="str">
        <f t="shared" si="214"/>
        <v>EA - ICES</v>
      </c>
      <c r="B318" s="9" t="s">
        <v>66</v>
      </c>
      <c r="C318" s="27"/>
      <c r="D318" s="13">
        <f t="shared" si="220"/>
        <v>43766</v>
      </c>
      <c r="E318" s="13">
        <f t="shared" si="225"/>
        <v>43767</v>
      </c>
      <c r="F318" s="13">
        <f t="shared" si="226"/>
        <v>43768</v>
      </c>
      <c r="G318" s="13">
        <f t="shared" si="223"/>
        <v>43769</v>
      </c>
      <c r="H318" s="20"/>
      <c r="I318" s="27"/>
    </row>
    <row r="319" spans="1:20" x14ac:dyDescent="0.25">
      <c r="A319" s="4" t="str">
        <f t="shared" si="214"/>
        <v>EA - ICES</v>
      </c>
      <c r="B319" s="9" t="s">
        <v>67</v>
      </c>
      <c r="C319" s="27"/>
      <c r="D319" s="21"/>
      <c r="E319" s="21"/>
      <c r="F319" s="21"/>
      <c r="G319" s="21"/>
      <c r="H319" s="13">
        <f>G318+1</f>
        <v>43770</v>
      </c>
      <c r="I319" s="27"/>
    </row>
    <row r="320" spans="1:20" x14ac:dyDescent="0.25">
      <c r="A320" s="4" t="str">
        <f>A318</f>
        <v>EA - ICES</v>
      </c>
      <c r="B320" s="9" t="s">
        <v>67</v>
      </c>
      <c r="C320" s="27"/>
      <c r="D320" s="13">
        <f>D318+7</f>
        <v>43773</v>
      </c>
      <c r="E320" s="13">
        <f t="shared" ref="E320" si="227">D320+1</f>
        <v>43774</v>
      </c>
      <c r="F320" s="13">
        <f t="shared" ref="F320" si="228">E320+1</f>
        <v>43775</v>
      </c>
      <c r="G320" s="13">
        <f t="shared" ref="G320:G321" si="229">F320+1</f>
        <v>43776</v>
      </c>
      <c r="H320" s="13">
        <f t="shared" ref="H320:H321" si="230">G320+1</f>
        <v>43777</v>
      </c>
      <c r="I320" s="27"/>
    </row>
    <row r="321" spans="1:20" x14ac:dyDescent="0.25">
      <c r="A321" s="4" t="str">
        <f t="shared" si="214"/>
        <v>EA - ICES</v>
      </c>
      <c r="B321" s="9" t="s">
        <v>67</v>
      </c>
      <c r="C321" s="27"/>
      <c r="D321" s="16"/>
      <c r="E321" s="18"/>
      <c r="F321" s="13">
        <f>P321+1</f>
        <v>43782</v>
      </c>
      <c r="G321" s="13">
        <f t="shared" si="229"/>
        <v>43783</v>
      </c>
      <c r="H321" s="13">
        <f t="shared" si="230"/>
        <v>43784</v>
      </c>
      <c r="I321" s="27"/>
      <c r="J321" s="17">
        <f>D320+7</f>
        <v>43780</v>
      </c>
      <c r="P321" s="19">
        <f>J321+1</f>
        <v>43781</v>
      </c>
    </row>
    <row r="322" spans="1:20" x14ac:dyDescent="0.25">
      <c r="A322" s="4" t="str">
        <f t="shared" si="214"/>
        <v>EA - ICES</v>
      </c>
      <c r="B322" s="9" t="s">
        <v>67</v>
      </c>
      <c r="D322" s="13">
        <f>J321+7</f>
        <v>43787</v>
      </c>
      <c r="E322" s="13">
        <f t="shared" ref="E322:E326" si="231">D322+1</f>
        <v>43788</v>
      </c>
      <c r="F322" s="13">
        <f t="shared" ref="F322:F326" si="232">E322+1</f>
        <v>43789</v>
      </c>
      <c r="G322" s="12">
        <f>F322+1</f>
        <v>43790</v>
      </c>
      <c r="H322" s="12">
        <f>G322+1</f>
        <v>43791</v>
      </c>
    </row>
    <row r="323" spans="1:20" x14ac:dyDescent="0.25">
      <c r="A323" s="4" t="str">
        <f t="shared" si="214"/>
        <v>EA - ICES</v>
      </c>
      <c r="B323" s="9" t="s">
        <v>67</v>
      </c>
      <c r="C323" s="27"/>
      <c r="D323" s="13">
        <f t="shared" si="220"/>
        <v>43794</v>
      </c>
      <c r="E323" s="13">
        <f t="shared" si="231"/>
        <v>43795</v>
      </c>
      <c r="F323" s="13">
        <f t="shared" si="232"/>
        <v>43796</v>
      </c>
      <c r="G323" s="13">
        <f t="shared" ref="G323:G326" si="233">F323+1</f>
        <v>43797</v>
      </c>
      <c r="H323" s="13">
        <f t="shared" ref="H323:H326" si="234">G323+1</f>
        <v>43798</v>
      </c>
      <c r="I323" s="27"/>
    </row>
    <row r="324" spans="1:20" x14ac:dyDescent="0.25">
      <c r="A324" s="4" t="str">
        <f>A323</f>
        <v>EA - ICES</v>
      </c>
      <c r="B324" s="9" t="s">
        <v>68</v>
      </c>
      <c r="C324" s="27"/>
      <c r="D324" s="13">
        <f>D323+7</f>
        <v>43801</v>
      </c>
      <c r="E324" s="13">
        <f t="shared" si="231"/>
        <v>43802</v>
      </c>
      <c r="F324" s="13">
        <f t="shared" si="232"/>
        <v>43803</v>
      </c>
      <c r="G324" s="13">
        <f t="shared" si="233"/>
        <v>43804</v>
      </c>
      <c r="H324" s="13">
        <f t="shared" si="234"/>
        <v>43805</v>
      </c>
      <c r="I324" s="27"/>
    </row>
    <row r="325" spans="1:20" x14ac:dyDescent="0.25">
      <c r="A325" s="4" t="str">
        <f t="shared" si="214"/>
        <v>EA - ICES</v>
      </c>
      <c r="B325" s="9" t="s">
        <v>68</v>
      </c>
      <c r="C325" s="27"/>
      <c r="D325" s="13">
        <f t="shared" si="220"/>
        <v>43808</v>
      </c>
      <c r="E325" s="13">
        <f t="shared" si="231"/>
        <v>43809</v>
      </c>
      <c r="F325" s="13">
        <f t="shared" si="232"/>
        <v>43810</v>
      </c>
      <c r="G325" s="13">
        <f t="shared" si="233"/>
        <v>43811</v>
      </c>
      <c r="H325" s="13">
        <f t="shared" si="234"/>
        <v>43812</v>
      </c>
      <c r="I325" s="27"/>
    </row>
    <row r="326" spans="1:20" x14ac:dyDescent="0.25">
      <c r="A326" s="4" t="str">
        <f t="shared" si="214"/>
        <v>EA - ICES</v>
      </c>
      <c r="B326" s="9" t="s">
        <v>68</v>
      </c>
      <c r="C326" s="27"/>
      <c r="D326" s="13">
        <f t="shared" si="220"/>
        <v>43815</v>
      </c>
      <c r="E326" s="13">
        <f t="shared" si="231"/>
        <v>43816</v>
      </c>
      <c r="F326" s="13">
        <f t="shared" si="232"/>
        <v>43817</v>
      </c>
      <c r="G326" s="13">
        <f t="shared" si="233"/>
        <v>43818</v>
      </c>
      <c r="H326" s="13">
        <f t="shared" si="234"/>
        <v>43819</v>
      </c>
      <c r="I326" s="27"/>
    </row>
    <row r="327" spans="1:20" x14ac:dyDescent="0.25">
      <c r="A327" s="4" t="str">
        <f t="shared" si="214"/>
        <v>EA - ICES</v>
      </c>
      <c r="B327" s="9" t="s">
        <v>68</v>
      </c>
      <c r="D327" s="11"/>
      <c r="E327" s="11"/>
      <c r="F327" s="16"/>
      <c r="G327" s="16"/>
      <c r="H327" s="11"/>
      <c r="L327" s="17">
        <f>Q327+1</f>
        <v>43824</v>
      </c>
      <c r="M327" s="17">
        <f>L327+1</f>
        <v>43825</v>
      </c>
      <c r="O327" s="27"/>
      <c r="P327" s="15">
        <f>D326+7</f>
        <v>43822</v>
      </c>
      <c r="Q327" s="15">
        <f>P327+1</f>
        <v>43823</v>
      </c>
      <c r="T327" s="15">
        <f>M327+1</f>
        <v>43826</v>
      </c>
    </row>
    <row r="328" spans="1:20" x14ac:dyDescent="0.25">
      <c r="A328" s="4" t="str">
        <f t="shared" si="214"/>
        <v>EA - ICES</v>
      </c>
      <c r="B328" s="9" t="s">
        <v>68</v>
      </c>
      <c r="D328" s="11"/>
      <c r="E328" s="11"/>
      <c r="F328" s="20"/>
      <c r="G328" s="20"/>
      <c r="H328" s="20"/>
      <c r="P328" s="15">
        <f>P327+7</f>
        <v>43829</v>
      </c>
      <c r="Q328" s="15">
        <f>P328+1</f>
        <v>43830</v>
      </c>
    </row>
    <row r="329" spans="1:20" x14ac:dyDescent="0.25">
      <c r="A329" s="4" t="str">
        <f t="shared" si="214"/>
        <v>EA - ICES</v>
      </c>
      <c r="B329" s="9" t="s">
        <v>69</v>
      </c>
      <c r="D329" s="20"/>
      <c r="E329" s="20"/>
      <c r="F329" s="16"/>
      <c r="G329" s="11"/>
      <c r="H329" s="11"/>
      <c r="L329" s="17">
        <f>Q328+1</f>
        <v>43831</v>
      </c>
      <c r="S329" s="15">
        <f>L329+1</f>
        <v>43832</v>
      </c>
      <c r="T329" s="15">
        <f>S329+1</f>
        <v>43833</v>
      </c>
    </row>
    <row r="330" spans="1:20" x14ac:dyDescent="0.25">
      <c r="A330" s="4" t="str">
        <f>A328</f>
        <v>EA - ICES</v>
      </c>
      <c r="B330" s="9" t="s">
        <v>69</v>
      </c>
      <c r="C330" s="27"/>
      <c r="D330" s="13">
        <f>P328+7</f>
        <v>43836</v>
      </c>
      <c r="E330" s="13">
        <f t="shared" ref="E330:E335" si="235">D330+1</f>
        <v>43837</v>
      </c>
      <c r="F330" s="13">
        <f t="shared" ref="F330:F335" si="236">E330+1</f>
        <v>43838</v>
      </c>
      <c r="G330" s="13">
        <f t="shared" ref="G330:G335" si="237">F330+1</f>
        <v>43839</v>
      </c>
      <c r="H330" s="13">
        <f t="shared" ref="H330:H335" si="238">G330+1</f>
        <v>43840</v>
      </c>
      <c r="I330" s="27"/>
    </row>
    <row r="331" spans="1:20" x14ac:dyDescent="0.25">
      <c r="A331" s="4" t="str">
        <f t="shared" si="214"/>
        <v>EA - ICES</v>
      </c>
      <c r="B331" s="9" t="s">
        <v>69</v>
      </c>
      <c r="C331" s="27"/>
      <c r="D331" s="13">
        <f t="shared" si="220"/>
        <v>43843</v>
      </c>
      <c r="E331" s="13">
        <f t="shared" si="235"/>
        <v>43844</v>
      </c>
      <c r="F331" s="13">
        <f t="shared" si="236"/>
        <v>43845</v>
      </c>
      <c r="G331" s="13">
        <f t="shared" si="237"/>
        <v>43846</v>
      </c>
      <c r="H331" s="13">
        <f t="shared" si="238"/>
        <v>43847</v>
      </c>
      <c r="I331" s="27"/>
    </row>
    <row r="332" spans="1:20" x14ac:dyDescent="0.25">
      <c r="A332" s="4" t="str">
        <f t="shared" si="214"/>
        <v>EA - ICES</v>
      </c>
      <c r="B332" s="9" t="s">
        <v>69</v>
      </c>
      <c r="C332" s="27"/>
      <c r="D332" s="13">
        <f t="shared" si="220"/>
        <v>43850</v>
      </c>
      <c r="E332" s="13">
        <f t="shared" si="235"/>
        <v>43851</v>
      </c>
      <c r="F332" s="13">
        <f t="shared" si="236"/>
        <v>43852</v>
      </c>
      <c r="G332" s="13">
        <f t="shared" si="237"/>
        <v>43853</v>
      </c>
      <c r="H332" s="13">
        <f t="shared" si="238"/>
        <v>43854</v>
      </c>
      <c r="I332" s="27"/>
    </row>
    <row r="333" spans="1:20" x14ac:dyDescent="0.25">
      <c r="A333" s="4" t="str">
        <f t="shared" si="214"/>
        <v>EA - ICES</v>
      </c>
      <c r="B333" s="9" t="s">
        <v>69</v>
      </c>
      <c r="C333" s="27"/>
      <c r="D333" s="13">
        <f t="shared" si="220"/>
        <v>43857</v>
      </c>
      <c r="E333" s="13">
        <f t="shared" si="235"/>
        <v>43858</v>
      </c>
      <c r="F333" s="13">
        <f t="shared" si="236"/>
        <v>43859</v>
      </c>
      <c r="G333" s="13">
        <f t="shared" si="237"/>
        <v>43860</v>
      </c>
      <c r="H333" s="13">
        <f t="shared" si="238"/>
        <v>43861</v>
      </c>
      <c r="I333" s="27"/>
    </row>
    <row r="334" spans="1:20" x14ac:dyDescent="0.25">
      <c r="A334" s="4" t="str">
        <f>A333</f>
        <v>EA - ICES</v>
      </c>
      <c r="B334" s="9" t="s">
        <v>70</v>
      </c>
      <c r="C334" s="27"/>
      <c r="D334" s="13">
        <f>D333+7</f>
        <v>43864</v>
      </c>
      <c r="E334" s="13">
        <f t="shared" si="235"/>
        <v>43865</v>
      </c>
      <c r="F334" s="13">
        <f t="shared" si="236"/>
        <v>43866</v>
      </c>
      <c r="G334" s="13">
        <f t="shared" si="237"/>
        <v>43867</v>
      </c>
      <c r="H334" s="13">
        <f t="shared" si="238"/>
        <v>43868</v>
      </c>
      <c r="I334" s="27"/>
    </row>
    <row r="335" spans="1:20" x14ac:dyDescent="0.25">
      <c r="A335" s="4" t="str">
        <f t="shared" si="214"/>
        <v>EA - ICES</v>
      </c>
      <c r="B335" s="9" t="s">
        <v>70</v>
      </c>
      <c r="C335" s="27"/>
      <c r="D335" s="13">
        <f t="shared" si="220"/>
        <v>43871</v>
      </c>
      <c r="E335" s="13">
        <f t="shared" si="235"/>
        <v>43872</v>
      </c>
      <c r="F335" s="13">
        <f t="shared" si="236"/>
        <v>43873</v>
      </c>
      <c r="G335" s="13">
        <f t="shared" si="237"/>
        <v>43874</v>
      </c>
      <c r="H335" s="13">
        <f t="shared" si="238"/>
        <v>43875</v>
      </c>
      <c r="I335" s="27"/>
    </row>
    <row r="336" spans="1:20" x14ac:dyDescent="0.25">
      <c r="A336" s="4" t="str">
        <f t="shared" si="214"/>
        <v>EA - ICES</v>
      </c>
      <c r="B336" s="9" t="s">
        <v>70</v>
      </c>
      <c r="D336" s="16"/>
      <c r="E336" s="11"/>
      <c r="F336" s="11"/>
      <c r="G336" s="11"/>
      <c r="H336" s="11"/>
      <c r="J336" s="17">
        <f>D335+7</f>
        <v>43878</v>
      </c>
      <c r="Q336" s="15">
        <f>J336+1</f>
        <v>43879</v>
      </c>
      <c r="R336" s="15">
        <f>Q336+1</f>
        <v>43880</v>
      </c>
      <c r="S336" s="15">
        <f>R336+1</f>
        <v>43881</v>
      </c>
      <c r="T336" s="15">
        <f>S336+1</f>
        <v>43882</v>
      </c>
    </row>
    <row r="337" spans="1:20" x14ac:dyDescent="0.25">
      <c r="A337" s="4" t="str">
        <f t="shared" si="214"/>
        <v>EA - ICES</v>
      </c>
      <c r="B337" s="9" t="s">
        <v>70</v>
      </c>
      <c r="C337" s="27"/>
      <c r="D337" s="13">
        <f>J336+7</f>
        <v>43885</v>
      </c>
      <c r="E337" s="13">
        <f t="shared" ref="E337:E342" si="239">D337+1</f>
        <v>43886</v>
      </c>
      <c r="F337" s="13">
        <f t="shared" ref="F337:F341" si="240">E337+1</f>
        <v>43887</v>
      </c>
      <c r="G337" s="13">
        <f t="shared" ref="G337:G341" si="241">F337+1</f>
        <v>43888</v>
      </c>
      <c r="H337" s="13">
        <f t="shared" ref="H337:H341" si="242">G337+1</f>
        <v>43889</v>
      </c>
      <c r="I337" s="27"/>
    </row>
    <row r="338" spans="1:20" x14ac:dyDescent="0.25">
      <c r="A338" s="4" t="str">
        <f>A337</f>
        <v>EA - ICES</v>
      </c>
      <c r="B338" s="9" t="s">
        <v>71</v>
      </c>
      <c r="C338" s="27"/>
      <c r="D338" s="13">
        <f>D337+7</f>
        <v>43892</v>
      </c>
      <c r="E338" s="13">
        <f t="shared" si="239"/>
        <v>43893</v>
      </c>
      <c r="F338" s="13">
        <f t="shared" si="240"/>
        <v>43894</v>
      </c>
      <c r="G338" s="13">
        <f t="shared" si="241"/>
        <v>43895</v>
      </c>
      <c r="H338" s="13">
        <f t="shared" si="242"/>
        <v>43896</v>
      </c>
      <c r="I338" s="27"/>
    </row>
    <row r="339" spans="1:20" x14ac:dyDescent="0.25">
      <c r="A339" s="4" t="str">
        <f t="shared" si="214"/>
        <v>EA - ICES</v>
      </c>
      <c r="B339" s="9" t="s">
        <v>71</v>
      </c>
      <c r="C339" s="27"/>
      <c r="D339" s="13">
        <f t="shared" si="220"/>
        <v>43899</v>
      </c>
      <c r="E339" s="13">
        <f t="shared" si="239"/>
        <v>43900</v>
      </c>
      <c r="F339" s="13">
        <f t="shared" si="240"/>
        <v>43901</v>
      </c>
      <c r="G339" s="13">
        <f t="shared" si="241"/>
        <v>43902</v>
      </c>
      <c r="H339" s="13">
        <f t="shared" si="242"/>
        <v>43903</v>
      </c>
      <c r="I339" s="27"/>
    </row>
    <row r="340" spans="1:20" x14ac:dyDescent="0.25">
      <c r="A340" s="4" t="str">
        <f t="shared" si="214"/>
        <v>EA - ICES</v>
      </c>
      <c r="B340" s="9" t="s">
        <v>71</v>
      </c>
      <c r="C340" s="27"/>
      <c r="D340" s="13">
        <f t="shared" si="220"/>
        <v>43906</v>
      </c>
      <c r="E340" s="13">
        <f t="shared" si="239"/>
        <v>43907</v>
      </c>
      <c r="F340" s="13">
        <f t="shared" si="240"/>
        <v>43908</v>
      </c>
      <c r="G340" s="13">
        <f t="shared" si="241"/>
        <v>43909</v>
      </c>
      <c r="H340" s="13">
        <f t="shared" si="242"/>
        <v>43910</v>
      </c>
      <c r="I340" s="27"/>
    </row>
    <row r="341" spans="1:20" x14ac:dyDescent="0.25">
      <c r="A341" s="4" t="str">
        <f t="shared" si="214"/>
        <v>EA - ICES</v>
      </c>
      <c r="B341" s="9" t="s">
        <v>71</v>
      </c>
      <c r="C341" s="27"/>
      <c r="D341" s="13">
        <f t="shared" si="220"/>
        <v>43913</v>
      </c>
      <c r="E341" s="13">
        <f t="shared" si="239"/>
        <v>43914</v>
      </c>
      <c r="F341" s="13">
        <f t="shared" si="240"/>
        <v>43915</v>
      </c>
      <c r="G341" s="13">
        <f t="shared" si="241"/>
        <v>43916</v>
      </c>
      <c r="H341" s="13">
        <f t="shared" si="242"/>
        <v>43917</v>
      </c>
      <c r="I341" s="27"/>
    </row>
    <row r="342" spans="1:20" x14ac:dyDescent="0.25">
      <c r="A342" s="4" t="str">
        <f t="shared" si="214"/>
        <v>EA - ICES</v>
      </c>
      <c r="B342" s="9" t="s">
        <v>71</v>
      </c>
      <c r="C342" s="27"/>
      <c r="D342" s="13">
        <f t="shared" si="220"/>
        <v>43920</v>
      </c>
      <c r="E342" s="13">
        <f t="shared" si="239"/>
        <v>43921</v>
      </c>
      <c r="F342" s="20"/>
      <c r="G342" s="20"/>
      <c r="H342" s="20"/>
      <c r="I342" s="27"/>
    </row>
    <row r="343" spans="1:20" x14ac:dyDescent="0.25">
      <c r="A343" s="4" t="str">
        <f t="shared" si="214"/>
        <v>EA - ICES</v>
      </c>
      <c r="B343" s="9" t="s">
        <v>6</v>
      </c>
      <c r="C343" s="27"/>
      <c r="D343" s="21"/>
      <c r="E343" s="21"/>
      <c r="F343" s="13">
        <f>E342+1</f>
        <v>43922</v>
      </c>
      <c r="G343" s="13">
        <f>F343+1</f>
        <v>43923</v>
      </c>
      <c r="H343" s="13">
        <f>G343+1</f>
        <v>43924</v>
      </c>
      <c r="I343" s="27"/>
    </row>
    <row r="344" spans="1:20" x14ac:dyDescent="0.25">
      <c r="A344" s="4" t="str">
        <f>A342</f>
        <v>EA - ICES</v>
      </c>
      <c r="B344" s="9" t="s">
        <v>6</v>
      </c>
      <c r="D344" s="13">
        <f>D342+7</f>
        <v>43927</v>
      </c>
      <c r="E344" s="13">
        <f t="shared" ref="E344" si="243">D344+1</f>
        <v>43928</v>
      </c>
      <c r="F344" s="13">
        <f t="shared" ref="F344" si="244">E344+1</f>
        <v>43929</v>
      </c>
      <c r="G344" s="13">
        <f t="shared" ref="G344" si="245">F344+1</f>
        <v>43930</v>
      </c>
      <c r="H344" s="16"/>
      <c r="N344" s="17">
        <f>G344+1</f>
        <v>43931</v>
      </c>
    </row>
    <row r="345" spans="1:20" x14ac:dyDescent="0.25">
      <c r="A345" s="4" t="str">
        <f t="shared" si="214"/>
        <v>EA - ICES</v>
      </c>
      <c r="B345" s="9" t="s">
        <v>6</v>
      </c>
      <c r="D345" s="16"/>
      <c r="E345" s="11"/>
      <c r="F345" s="11"/>
      <c r="G345" s="11"/>
      <c r="H345" s="11"/>
      <c r="J345" s="17">
        <f>D344+7</f>
        <v>43934</v>
      </c>
      <c r="Q345" s="15">
        <f>J345+1</f>
        <v>43935</v>
      </c>
      <c r="R345" s="15">
        <f>Q345+1</f>
        <v>43936</v>
      </c>
      <c r="S345" s="15">
        <f>R345+1</f>
        <v>43937</v>
      </c>
      <c r="T345" s="15">
        <f>S345+1</f>
        <v>43938</v>
      </c>
    </row>
    <row r="346" spans="1:20" x14ac:dyDescent="0.25">
      <c r="A346" s="4" t="str">
        <f t="shared" si="214"/>
        <v>EA - ICES</v>
      </c>
      <c r="B346" s="9" t="s">
        <v>6</v>
      </c>
      <c r="C346" s="27"/>
      <c r="D346" s="11"/>
      <c r="E346" s="13">
        <f>P346+1</f>
        <v>43942</v>
      </c>
      <c r="F346" s="13">
        <f t="shared" ref="F346:F347" si="246">E346+1</f>
        <v>43943</v>
      </c>
      <c r="G346" s="13">
        <f t="shared" ref="G346:G347" si="247">F346+1</f>
        <v>43944</v>
      </c>
      <c r="H346" s="13">
        <f t="shared" ref="H346" si="248">G346+1</f>
        <v>43945</v>
      </c>
      <c r="I346" s="27"/>
      <c r="P346" s="15">
        <f>J345+7</f>
        <v>43941</v>
      </c>
    </row>
    <row r="347" spans="1:20" x14ac:dyDescent="0.25">
      <c r="A347" s="4" t="str">
        <f t="shared" si="214"/>
        <v>EA - ICES</v>
      </c>
      <c r="B347" s="9" t="s">
        <v>6</v>
      </c>
      <c r="C347" s="27"/>
      <c r="D347" s="13">
        <f>P346+7</f>
        <v>43948</v>
      </c>
      <c r="E347" s="13">
        <f t="shared" ref="E347" si="249">D347+1</f>
        <v>43949</v>
      </c>
      <c r="F347" s="13">
        <f t="shared" si="246"/>
        <v>43950</v>
      </c>
      <c r="G347" s="13">
        <f t="shared" si="247"/>
        <v>43951</v>
      </c>
      <c r="H347" s="20"/>
      <c r="I347" s="27"/>
    </row>
    <row r="348" spans="1:20" x14ac:dyDescent="0.25">
      <c r="A348" s="4" t="str">
        <f t="shared" si="214"/>
        <v>EA - ICES</v>
      </c>
      <c r="B348" s="9" t="s">
        <v>7</v>
      </c>
      <c r="C348" s="27"/>
      <c r="D348" s="21"/>
      <c r="E348" s="21"/>
      <c r="F348" s="21"/>
      <c r="G348" s="21"/>
      <c r="H348" s="13">
        <f>G347+1</f>
        <v>43952</v>
      </c>
      <c r="I348" s="27"/>
    </row>
    <row r="349" spans="1:20" x14ac:dyDescent="0.25">
      <c r="A349" s="4" t="str">
        <f>A347</f>
        <v>EA - ICES</v>
      </c>
      <c r="B349" s="9" t="s">
        <v>7</v>
      </c>
      <c r="C349" s="27"/>
      <c r="D349" s="13">
        <f>D347+7</f>
        <v>43955</v>
      </c>
      <c r="E349" s="13">
        <f t="shared" ref="E349:E350" si="250">D349+1</f>
        <v>43956</v>
      </c>
      <c r="F349" s="13">
        <f t="shared" ref="F349:F356" si="251">E349+1</f>
        <v>43957</v>
      </c>
      <c r="G349" s="13">
        <f t="shared" ref="G349:G356" si="252">F349+1</f>
        <v>43958</v>
      </c>
      <c r="H349" s="13">
        <f t="shared" ref="H349:H355" si="253">G349+1</f>
        <v>43959</v>
      </c>
      <c r="I349" s="27"/>
    </row>
    <row r="350" spans="1:20" x14ac:dyDescent="0.25">
      <c r="A350" s="4" t="str">
        <f t="shared" si="214"/>
        <v>EA - ICES</v>
      </c>
      <c r="B350" s="9" t="s">
        <v>7</v>
      </c>
      <c r="C350" s="27"/>
      <c r="D350" s="13">
        <f t="shared" ref="D350:D356" si="254">D349+7</f>
        <v>43962</v>
      </c>
      <c r="E350" s="13">
        <f t="shared" si="250"/>
        <v>43963</v>
      </c>
      <c r="F350" s="13">
        <f t="shared" si="251"/>
        <v>43964</v>
      </c>
      <c r="G350" s="13">
        <f t="shared" si="252"/>
        <v>43965</v>
      </c>
      <c r="H350" s="13">
        <f t="shared" si="253"/>
        <v>43966</v>
      </c>
      <c r="I350" s="27"/>
    </row>
    <row r="351" spans="1:20" x14ac:dyDescent="0.25">
      <c r="A351" s="4" t="str">
        <f t="shared" si="214"/>
        <v>EA - ICES</v>
      </c>
      <c r="B351" s="9" t="s">
        <v>7</v>
      </c>
      <c r="C351" s="27"/>
      <c r="D351" s="16"/>
      <c r="E351" s="13">
        <f>J351+1</f>
        <v>43970</v>
      </c>
      <c r="F351" s="13">
        <f t="shared" si="251"/>
        <v>43971</v>
      </c>
      <c r="G351" s="13">
        <f t="shared" si="252"/>
        <v>43972</v>
      </c>
      <c r="H351" s="13">
        <f t="shared" si="253"/>
        <v>43973</v>
      </c>
      <c r="I351" s="27"/>
      <c r="J351" s="17">
        <f>D350+7</f>
        <v>43969</v>
      </c>
    </row>
    <row r="352" spans="1:20" x14ac:dyDescent="0.25">
      <c r="A352" s="4" t="str">
        <f t="shared" si="214"/>
        <v>EA - ICES</v>
      </c>
      <c r="B352" s="9" t="s">
        <v>7</v>
      </c>
      <c r="C352" s="27"/>
      <c r="D352" s="13">
        <f>J351+7</f>
        <v>43976</v>
      </c>
      <c r="E352" s="13">
        <f t="shared" ref="E352:E356" si="255">D352+1</f>
        <v>43977</v>
      </c>
      <c r="F352" s="13">
        <f t="shared" si="251"/>
        <v>43978</v>
      </c>
      <c r="G352" s="13">
        <f t="shared" si="252"/>
        <v>43979</v>
      </c>
      <c r="H352" s="13">
        <f t="shared" si="253"/>
        <v>43980</v>
      </c>
      <c r="I352" s="27"/>
    </row>
    <row r="353" spans="1:20" x14ac:dyDescent="0.25">
      <c r="A353" s="4" t="str">
        <f t="shared" si="214"/>
        <v>EA - ICES</v>
      </c>
      <c r="B353" s="9" t="s">
        <v>8</v>
      </c>
      <c r="C353" s="27"/>
      <c r="D353" s="13">
        <f t="shared" si="254"/>
        <v>43983</v>
      </c>
      <c r="E353" s="13">
        <f t="shared" si="255"/>
        <v>43984</v>
      </c>
      <c r="F353" s="13">
        <f t="shared" si="251"/>
        <v>43985</v>
      </c>
      <c r="G353" s="13">
        <f t="shared" si="252"/>
        <v>43986</v>
      </c>
      <c r="H353" s="13">
        <f t="shared" si="253"/>
        <v>43987</v>
      </c>
      <c r="I353" s="27"/>
    </row>
    <row r="354" spans="1:20" x14ac:dyDescent="0.25">
      <c r="A354" s="4" t="str">
        <f t="shared" si="214"/>
        <v>EA - ICES</v>
      </c>
      <c r="B354" s="9" t="s">
        <v>8</v>
      </c>
      <c r="C354" s="27"/>
      <c r="D354" s="13">
        <f t="shared" si="254"/>
        <v>43990</v>
      </c>
      <c r="E354" s="13">
        <f t="shared" si="255"/>
        <v>43991</v>
      </c>
      <c r="F354" s="13">
        <f t="shared" si="251"/>
        <v>43992</v>
      </c>
      <c r="G354" s="13">
        <f t="shared" si="252"/>
        <v>43993</v>
      </c>
      <c r="H354" s="13">
        <f t="shared" si="253"/>
        <v>43994</v>
      </c>
      <c r="I354" s="27"/>
    </row>
    <row r="355" spans="1:20" x14ac:dyDescent="0.25">
      <c r="A355" s="4" t="str">
        <f t="shared" si="214"/>
        <v>EA - ICES</v>
      </c>
      <c r="B355" s="9" t="s">
        <v>8</v>
      </c>
      <c r="C355" s="27"/>
      <c r="D355" s="13">
        <f t="shared" si="254"/>
        <v>43997</v>
      </c>
      <c r="E355" s="13">
        <f t="shared" si="255"/>
        <v>43998</v>
      </c>
      <c r="F355" s="13">
        <f t="shared" si="251"/>
        <v>43999</v>
      </c>
      <c r="G355" s="13">
        <f t="shared" si="252"/>
        <v>44000</v>
      </c>
      <c r="H355" s="13">
        <f t="shared" si="253"/>
        <v>44001</v>
      </c>
      <c r="I355" s="27"/>
    </row>
    <row r="356" spans="1:20" x14ac:dyDescent="0.25">
      <c r="A356" s="4" t="str">
        <f t="shared" si="214"/>
        <v>EA - ICES</v>
      </c>
      <c r="B356" s="9" t="s">
        <v>8</v>
      </c>
      <c r="C356" s="27"/>
      <c r="D356" s="13">
        <f t="shared" si="254"/>
        <v>44004</v>
      </c>
      <c r="E356" s="13">
        <f t="shared" si="255"/>
        <v>44005</v>
      </c>
      <c r="F356" s="13">
        <f t="shared" si="251"/>
        <v>44006</v>
      </c>
      <c r="G356" s="13">
        <f t="shared" si="252"/>
        <v>44007</v>
      </c>
      <c r="H356" s="11"/>
      <c r="I356" s="27"/>
      <c r="T356" s="15">
        <f>G356+1</f>
        <v>44008</v>
      </c>
    </row>
    <row r="357" spans="1:20" x14ac:dyDescent="0.25">
      <c r="A357" s="4" t="str">
        <f t="shared" si="214"/>
        <v>EA - ICES</v>
      </c>
      <c r="B357" s="9" t="s">
        <v>8</v>
      </c>
      <c r="C357" s="27"/>
      <c r="D357" s="11"/>
      <c r="E357" s="11"/>
      <c r="F357" s="20"/>
      <c r="G357" s="20"/>
      <c r="H357" s="20"/>
      <c r="I357" s="27"/>
      <c r="P357" s="15">
        <f>D356+7</f>
        <v>44011</v>
      </c>
      <c r="Q357" s="15">
        <f t="shared" ref="Q357" si="256">P357+1</f>
        <v>44012</v>
      </c>
    </row>
    <row r="358" spans="1:20" x14ac:dyDescent="0.25">
      <c r="A358" s="4" t="str">
        <f t="shared" si="214"/>
        <v>EA - ICES</v>
      </c>
      <c r="B358" s="9" t="s">
        <v>9</v>
      </c>
      <c r="C358" s="27"/>
      <c r="D358" s="20"/>
      <c r="E358" s="20"/>
      <c r="F358" s="20"/>
      <c r="G358" s="11"/>
      <c r="H358" s="11"/>
      <c r="I358" s="27"/>
      <c r="L358" s="17">
        <f>Q357+1</f>
        <v>44013</v>
      </c>
      <c r="S358" s="15">
        <f>L358+1</f>
        <v>44014</v>
      </c>
      <c r="T358" s="15">
        <f>S358+1</f>
        <v>44015</v>
      </c>
    </row>
    <row r="359" spans="1:20" x14ac:dyDescent="0.25">
      <c r="A359" s="4" t="str">
        <f>A357</f>
        <v>EA - ICES</v>
      </c>
      <c r="B359" s="9" t="s">
        <v>9</v>
      </c>
      <c r="C359" s="27"/>
      <c r="D359" s="11"/>
      <c r="E359" s="11"/>
      <c r="F359" s="11"/>
      <c r="G359" s="11"/>
      <c r="H359" s="11"/>
      <c r="I359" s="27"/>
      <c r="P359" s="15">
        <f>P357+7</f>
        <v>44018</v>
      </c>
      <c r="Q359" s="15">
        <f t="shared" ref="Q359:Q362" si="257">P359+1</f>
        <v>44019</v>
      </c>
      <c r="R359" s="15">
        <f t="shared" ref="R359:R362" si="258">Q359+1</f>
        <v>44020</v>
      </c>
      <c r="S359" s="15">
        <f t="shared" ref="S359:S362" si="259">R359+1</f>
        <v>44021</v>
      </c>
      <c r="T359" s="15">
        <f t="shared" ref="T359:T362" si="260">S359+1</f>
        <v>44022</v>
      </c>
    </row>
    <row r="360" spans="1:20" x14ac:dyDescent="0.25">
      <c r="A360" s="4" t="str">
        <f t="shared" si="214"/>
        <v>EA - ICES</v>
      </c>
      <c r="B360" s="9" t="s">
        <v>9</v>
      </c>
      <c r="C360" s="27"/>
      <c r="D360" s="11"/>
      <c r="E360" s="11"/>
      <c r="F360" s="11"/>
      <c r="G360" s="11"/>
      <c r="H360" s="11"/>
      <c r="I360" s="27"/>
      <c r="P360" s="15">
        <f t="shared" ref="P360:P362" si="261">P359+7</f>
        <v>44025</v>
      </c>
      <c r="Q360" s="15">
        <f t="shared" si="257"/>
        <v>44026</v>
      </c>
      <c r="R360" s="15">
        <f t="shared" si="258"/>
        <v>44027</v>
      </c>
      <c r="S360" s="15">
        <f t="shared" si="259"/>
        <v>44028</v>
      </c>
      <c r="T360" s="15">
        <f t="shared" si="260"/>
        <v>44029</v>
      </c>
    </row>
    <row r="361" spans="1:20" x14ac:dyDescent="0.25">
      <c r="A361" s="4" t="str">
        <f t="shared" si="214"/>
        <v>EA - ICES</v>
      </c>
      <c r="B361" s="9" t="s">
        <v>9</v>
      </c>
      <c r="C361" s="27"/>
      <c r="D361" s="11"/>
      <c r="E361" s="11"/>
      <c r="F361" s="11"/>
      <c r="G361" s="11"/>
      <c r="H361" s="11"/>
      <c r="I361" s="27"/>
      <c r="P361" s="15">
        <f t="shared" si="261"/>
        <v>44032</v>
      </c>
      <c r="Q361" s="15">
        <f t="shared" si="257"/>
        <v>44033</v>
      </c>
      <c r="R361" s="15">
        <f t="shared" si="258"/>
        <v>44034</v>
      </c>
      <c r="S361" s="15">
        <f t="shared" si="259"/>
        <v>44035</v>
      </c>
      <c r="T361" s="15">
        <f t="shared" si="260"/>
        <v>44036</v>
      </c>
    </row>
    <row r="362" spans="1:20" x14ac:dyDescent="0.25">
      <c r="A362" s="4" t="str">
        <f t="shared" si="214"/>
        <v>EA - ICES</v>
      </c>
      <c r="B362" s="9" t="s">
        <v>9</v>
      </c>
      <c r="C362" s="27"/>
      <c r="D362" s="11"/>
      <c r="E362" s="11"/>
      <c r="F362" s="11"/>
      <c r="G362" s="11"/>
      <c r="H362" s="11"/>
      <c r="I362" s="27"/>
      <c r="P362" s="15">
        <f t="shared" si="261"/>
        <v>44039</v>
      </c>
      <c r="Q362" s="15">
        <f t="shared" si="257"/>
        <v>44040</v>
      </c>
      <c r="R362" s="15">
        <f t="shared" si="258"/>
        <v>44041</v>
      </c>
      <c r="S362" s="15">
        <f t="shared" si="259"/>
        <v>44042</v>
      </c>
      <c r="T362" s="15">
        <f t="shared" si="260"/>
        <v>44043</v>
      </c>
    </row>
    <row r="363" spans="1:20" s="22" customFormat="1" x14ac:dyDescent="0.25">
      <c r="A363" s="28"/>
      <c r="B363" s="28"/>
      <c r="C363" s="24"/>
      <c r="D363" s="24"/>
      <c r="E363" s="24"/>
      <c r="F363" s="24"/>
      <c r="G363" s="24"/>
      <c r="H363" s="24"/>
      <c r="I363" s="24"/>
      <c r="J363" s="24"/>
      <c r="K363" s="24"/>
      <c r="L363" s="24"/>
      <c r="M363" s="24"/>
      <c r="N363" s="24"/>
      <c r="O363" s="24"/>
      <c r="P363" s="24"/>
    </row>
    <row r="364" spans="1:20" x14ac:dyDescent="0.25">
      <c r="A364" s="23" t="str">
        <f>Schedules!A8</f>
        <v>EA - ICSS</v>
      </c>
      <c r="B364" s="9" t="s">
        <v>64</v>
      </c>
      <c r="C364" s="27"/>
      <c r="D364" s="21"/>
      <c r="E364" s="21"/>
      <c r="F364" s="21"/>
      <c r="G364" s="15"/>
      <c r="H364" s="15"/>
      <c r="I364" s="27"/>
      <c r="P364" s="12"/>
      <c r="Q364" s="12"/>
      <c r="R364" s="12"/>
      <c r="S364" s="15">
        <f>S365-7</f>
        <v>43678</v>
      </c>
      <c r="T364" s="15">
        <f t="shared" ref="T364:T367" si="262">S364+1</f>
        <v>43679</v>
      </c>
    </row>
    <row r="365" spans="1:20" x14ac:dyDescent="0.25">
      <c r="A365" s="4" t="str">
        <f>A364</f>
        <v>EA - ICSS</v>
      </c>
      <c r="B365" s="9" t="s">
        <v>64</v>
      </c>
      <c r="C365" s="27"/>
      <c r="D365" s="15"/>
      <c r="E365" s="15"/>
      <c r="F365" s="15"/>
      <c r="G365" s="15"/>
      <c r="H365" s="15"/>
      <c r="I365" s="27"/>
      <c r="P365" s="17">
        <f>P366-7</f>
        <v>43682</v>
      </c>
      <c r="Q365" s="15">
        <f>P365+1</f>
        <v>43683</v>
      </c>
      <c r="R365" s="15">
        <f>Q365+1</f>
        <v>43684</v>
      </c>
      <c r="S365" s="15">
        <f t="shared" ref="S365:S367" si="263">R365+1</f>
        <v>43685</v>
      </c>
      <c r="T365" s="15">
        <f t="shared" si="262"/>
        <v>43686</v>
      </c>
    </row>
    <row r="366" spans="1:20" x14ac:dyDescent="0.25">
      <c r="A366" s="4" t="str">
        <f t="shared" ref="A366:A422" si="264">A365</f>
        <v>EA - ICSS</v>
      </c>
      <c r="B366" s="9" t="s">
        <v>64</v>
      </c>
      <c r="C366" s="27"/>
      <c r="D366" s="15"/>
      <c r="E366" s="15"/>
      <c r="F366" s="15"/>
      <c r="G366" s="15"/>
      <c r="H366" s="15"/>
      <c r="I366" s="27"/>
      <c r="P366" s="15">
        <f>P367-7</f>
        <v>43689</v>
      </c>
      <c r="Q366" s="15">
        <f>P366+1</f>
        <v>43690</v>
      </c>
      <c r="R366" s="15">
        <f>Q366+1</f>
        <v>43691</v>
      </c>
      <c r="S366" s="15">
        <f t="shared" si="263"/>
        <v>43692</v>
      </c>
      <c r="T366" s="15">
        <f t="shared" si="262"/>
        <v>43693</v>
      </c>
    </row>
    <row r="367" spans="1:20" x14ac:dyDescent="0.25">
      <c r="A367" s="4" t="str">
        <f t="shared" si="264"/>
        <v>EA - ICSS</v>
      </c>
      <c r="B367" s="9" t="s">
        <v>64</v>
      </c>
      <c r="C367" s="27"/>
      <c r="D367" s="15"/>
      <c r="E367" s="15"/>
      <c r="F367" s="15"/>
      <c r="G367" s="15"/>
      <c r="H367" s="15"/>
      <c r="I367" s="27"/>
      <c r="P367" s="15">
        <f>P368-7</f>
        <v>43696</v>
      </c>
      <c r="Q367" s="15">
        <f>P367+1</f>
        <v>43697</v>
      </c>
      <c r="R367" s="15">
        <f t="shared" ref="R367" si="265">Q367+1</f>
        <v>43698</v>
      </c>
      <c r="S367" s="15">
        <f t="shared" si="263"/>
        <v>43699</v>
      </c>
      <c r="T367" s="15">
        <f t="shared" si="262"/>
        <v>43700</v>
      </c>
    </row>
    <row r="368" spans="1:20" x14ac:dyDescent="0.25">
      <c r="A368" s="4" t="str">
        <f t="shared" si="264"/>
        <v>EA - ICSS</v>
      </c>
      <c r="B368" s="9" t="s">
        <v>64</v>
      </c>
      <c r="C368" s="27"/>
      <c r="D368" s="11"/>
      <c r="E368" s="11"/>
      <c r="F368" s="11"/>
      <c r="G368" s="12">
        <f>R368+1</f>
        <v>43706</v>
      </c>
      <c r="H368" s="13">
        <f>G368+1</f>
        <v>43707</v>
      </c>
      <c r="I368" s="27"/>
      <c r="P368" s="14">
        <v>43703</v>
      </c>
      <c r="Q368" s="15">
        <f>P368+1</f>
        <v>43704</v>
      </c>
      <c r="R368" s="15">
        <f>Q368+1</f>
        <v>43705</v>
      </c>
    </row>
    <row r="369" spans="1:16" x14ac:dyDescent="0.25">
      <c r="A369" s="4" t="str">
        <f t="shared" si="264"/>
        <v>EA - ICSS</v>
      </c>
      <c r="B369" s="9" t="s">
        <v>65</v>
      </c>
      <c r="C369" s="27"/>
      <c r="D369" s="16"/>
      <c r="E369" s="13">
        <f>J369+1</f>
        <v>43711</v>
      </c>
      <c r="F369" s="13">
        <f t="shared" ref="F369:F372" si="266">E369+1</f>
        <v>43712</v>
      </c>
      <c r="G369" s="13">
        <f t="shared" ref="G369:G372" si="267">F369+1</f>
        <v>43713</v>
      </c>
      <c r="H369" s="13">
        <f t="shared" ref="H369:H372" si="268">G369+1</f>
        <v>43714</v>
      </c>
      <c r="I369" s="27"/>
      <c r="J369" s="17">
        <f>P368+7</f>
        <v>43710</v>
      </c>
    </row>
    <row r="370" spans="1:16" x14ac:dyDescent="0.25">
      <c r="A370" s="4" t="str">
        <f t="shared" si="264"/>
        <v>EA - ICSS</v>
      </c>
      <c r="B370" s="9" t="s">
        <v>65</v>
      </c>
      <c r="C370" s="27"/>
      <c r="D370" s="13">
        <f>J369+7</f>
        <v>43717</v>
      </c>
      <c r="E370" s="13">
        <f t="shared" ref="E370:E372" si="269">D370+1</f>
        <v>43718</v>
      </c>
      <c r="F370" s="13">
        <f t="shared" si="266"/>
        <v>43719</v>
      </c>
      <c r="G370" s="13">
        <f t="shared" si="267"/>
        <v>43720</v>
      </c>
      <c r="H370" s="13">
        <f t="shared" si="268"/>
        <v>43721</v>
      </c>
      <c r="I370" s="27"/>
    </row>
    <row r="371" spans="1:16" x14ac:dyDescent="0.25">
      <c r="A371" s="4" t="str">
        <f t="shared" si="264"/>
        <v>EA - ICSS</v>
      </c>
      <c r="B371" s="9" t="s">
        <v>65</v>
      </c>
      <c r="C371" s="27"/>
      <c r="D371" s="13">
        <f t="shared" ref="D371:D402" si="270">D370+7</f>
        <v>43724</v>
      </c>
      <c r="E371" s="13">
        <f t="shared" si="269"/>
        <v>43725</v>
      </c>
      <c r="F371" s="13">
        <f t="shared" si="266"/>
        <v>43726</v>
      </c>
      <c r="G371" s="13">
        <f t="shared" si="267"/>
        <v>43727</v>
      </c>
      <c r="H371" s="13">
        <f t="shared" si="268"/>
        <v>43728</v>
      </c>
      <c r="I371" s="27"/>
    </row>
    <row r="372" spans="1:16" x14ac:dyDescent="0.25">
      <c r="A372" s="4" t="str">
        <f t="shared" si="264"/>
        <v>EA - ICSS</v>
      </c>
      <c r="B372" s="9" t="s">
        <v>65</v>
      </c>
      <c r="C372" s="27"/>
      <c r="D372" s="13">
        <f t="shared" si="270"/>
        <v>43731</v>
      </c>
      <c r="E372" s="13">
        <f t="shared" si="269"/>
        <v>43732</v>
      </c>
      <c r="F372" s="13">
        <f t="shared" si="266"/>
        <v>43733</v>
      </c>
      <c r="G372" s="13">
        <f t="shared" si="267"/>
        <v>43734</v>
      </c>
      <c r="H372" s="13">
        <f t="shared" si="268"/>
        <v>43735</v>
      </c>
      <c r="I372" s="27"/>
    </row>
    <row r="373" spans="1:16" x14ac:dyDescent="0.25">
      <c r="A373" s="4" t="str">
        <f t="shared" si="264"/>
        <v>EA - ICSS</v>
      </c>
      <c r="B373" s="9" t="s">
        <v>65</v>
      </c>
      <c r="C373" s="27"/>
      <c r="D373" s="13">
        <f t="shared" si="270"/>
        <v>43738</v>
      </c>
      <c r="E373" s="20"/>
      <c r="F373" s="20"/>
      <c r="G373" s="20"/>
      <c r="H373" s="20"/>
      <c r="I373" s="27"/>
    </row>
    <row r="374" spans="1:16" x14ac:dyDescent="0.25">
      <c r="A374" s="4" t="str">
        <f t="shared" si="264"/>
        <v>EA - ICSS</v>
      </c>
      <c r="B374" s="9" t="s">
        <v>66</v>
      </c>
      <c r="C374" s="27"/>
      <c r="D374" s="21"/>
      <c r="E374" s="13">
        <f>D373+1</f>
        <v>43739</v>
      </c>
      <c r="F374" s="13">
        <f>E374+1</f>
        <v>43740</v>
      </c>
      <c r="G374" s="13">
        <f>F374+1</f>
        <v>43741</v>
      </c>
      <c r="H374" s="13">
        <f>G374+1</f>
        <v>43742</v>
      </c>
      <c r="I374" s="27"/>
    </row>
    <row r="375" spans="1:16" x14ac:dyDescent="0.25">
      <c r="A375" s="4" t="str">
        <f t="shared" si="264"/>
        <v>EA - ICSS</v>
      </c>
      <c r="B375" s="9" t="s">
        <v>66</v>
      </c>
      <c r="C375" s="27"/>
      <c r="D375" s="13">
        <f>D373+7</f>
        <v>43745</v>
      </c>
      <c r="E375" s="13">
        <f t="shared" ref="E375" si="271">D375+1</f>
        <v>43746</v>
      </c>
      <c r="F375" s="13">
        <f t="shared" ref="F375" si="272">E375+1</f>
        <v>43747</v>
      </c>
      <c r="G375" s="13">
        <f t="shared" ref="G375:G378" si="273">F375+1</f>
        <v>43748</v>
      </c>
      <c r="H375" s="13">
        <f t="shared" ref="H375:H376" si="274">G375+1</f>
        <v>43749</v>
      </c>
      <c r="I375" s="27"/>
    </row>
    <row r="376" spans="1:16" x14ac:dyDescent="0.25">
      <c r="A376" s="4" t="str">
        <f t="shared" si="264"/>
        <v>EA - ICSS</v>
      </c>
      <c r="B376" s="9" t="s">
        <v>66</v>
      </c>
      <c r="C376" s="27"/>
      <c r="D376" s="16"/>
      <c r="E376" s="12">
        <f>J376+1</f>
        <v>43753</v>
      </c>
      <c r="F376" s="13">
        <f>E376+1</f>
        <v>43754</v>
      </c>
      <c r="G376" s="13">
        <f t="shared" si="273"/>
        <v>43755</v>
      </c>
      <c r="H376" s="13">
        <f t="shared" si="274"/>
        <v>43756</v>
      </c>
      <c r="I376" s="27"/>
      <c r="J376" s="17">
        <f>D375+7</f>
        <v>43752</v>
      </c>
    </row>
    <row r="377" spans="1:16" x14ac:dyDescent="0.25">
      <c r="A377" s="4" t="str">
        <f t="shared" si="264"/>
        <v>EA - ICSS</v>
      </c>
      <c r="B377" s="9" t="s">
        <v>66</v>
      </c>
      <c r="D377" s="13">
        <f>J376+7</f>
        <v>43759</v>
      </c>
      <c r="E377" s="13">
        <f t="shared" ref="E377:E378" si="275">D377+1</f>
        <v>43760</v>
      </c>
      <c r="F377" s="13">
        <f t="shared" ref="F377:F378" si="276">E377+1</f>
        <v>43761</v>
      </c>
      <c r="G377" s="13">
        <f t="shared" si="273"/>
        <v>43762</v>
      </c>
      <c r="H377" s="12">
        <f>G377+1</f>
        <v>43763</v>
      </c>
    </row>
    <row r="378" spans="1:16" x14ac:dyDescent="0.25">
      <c r="A378" s="4" t="str">
        <f t="shared" si="264"/>
        <v>EA - ICSS</v>
      </c>
      <c r="B378" s="9" t="s">
        <v>66</v>
      </c>
      <c r="C378" s="27"/>
      <c r="D378" s="13">
        <f t="shared" si="270"/>
        <v>43766</v>
      </c>
      <c r="E378" s="13">
        <f t="shared" si="275"/>
        <v>43767</v>
      </c>
      <c r="F378" s="13">
        <f t="shared" si="276"/>
        <v>43768</v>
      </c>
      <c r="G378" s="13">
        <f t="shared" si="273"/>
        <v>43769</v>
      </c>
      <c r="H378" s="20"/>
      <c r="I378" s="27"/>
    </row>
    <row r="379" spans="1:16" x14ac:dyDescent="0.25">
      <c r="A379" s="4" t="str">
        <f t="shared" si="264"/>
        <v>EA - ICSS</v>
      </c>
      <c r="B379" s="9" t="s">
        <v>67</v>
      </c>
      <c r="C379" s="27"/>
      <c r="D379" s="21"/>
      <c r="E379" s="21"/>
      <c r="F379" s="21"/>
      <c r="G379" s="21"/>
      <c r="H379" s="13">
        <f>G378+1</f>
        <v>43770</v>
      </c>
      <c r="I379" s="27"/>
    </row>
    <row r="380" spans="1:16" x14ac:dyDescent="0.25">
      <c r="A380" s="4" t="str">
        <f>A378</f>
        <v>EA - ICSS</v>
      </c>
      <c r="B380" s="9" t="s">
        <v>67</v>
      </c>
      <c r="C380" s="27"/>
      <c r="D380" s="13">
        <f>D378+7</f>
        <v>43773</v>
      </c>
      <c r="E380" s="13">
        <f t="shared" ref="E380" si="277">D380+1</f>
        <v>43774</v>
      </c>
      <c r="F380" s="13">
        <f t="shared" ref="F380" si="278">E380+1</f>
        <v>43775</v>
      </c>
      <c r="G380" s="13">
        <f t="shared" ref="G380:G381" si="279">F380+1</f>
        <v>43776</v>
      </c>
      <c r="H380" s="13">
        <f t="shared" ref="H380:H381" si="280">G380+1</f>
        <v>43777</v>
      </c>
      <c r="I380" s="27"/>
    </row>
    <row r="381" spans="1:16" x14ac:dyDescent="0.25">
      <c r="A381" s="4" t="str">
        <f t="shared" si="264"/>
        <v>EA - ICSS</v>
      </c>
      <c r="B381" s="9" t="s">
        <v>67</v>
      </c>
      <c r="C381" s="27"/>
      <c r="D381" s="16"/>
      <c r="E381" s="18"/>
      <c r="F381" s="13">
        <f>P381+1</f>
        <v>43782</v>
      </c>
      <c r="G381" s="13">
        <f t="shared" si="279"/>
        <v>43783</v>
      </c>
      <c r="H381" s="13">
        <f t="shared" si="280"/>
        <v>43784</v>
      </c>
      <c r="I381" s="27"/>
      <c r="J381" s="17">
        <f>D380+7</f>
        <v>43780</v>
      </c>
      <c r="P381" s="19">
        <f>J381+1</f>
        <v>43781</v>
      </c>
    </row>
    <row r="382" spans="1:16" x14ac:dyDescent="0.25">
      <c r="A382" s="4" t="str">
        <f t="shared" si="264"/>
        <v>EA - ICSS</v>
      </c>
      <c r="B382" s="9" t="s">
        <v>67</v>
      </c>
      <c r="D382" s="13">
        <f>J381+7</f>
        <v>43787</v>
      </c>
      <c r="E382" s="13">
        <f t="shared" ref="E382:E386" si="281">D382+1</f>
        <v>43788</v>
      </c>
      <c r="F382" s="13">
        <f t="shared" ref="F382:F386" si="282">E382+1</f>
        <v>43789</v>
      </c>
      <c r="G382" s="12">
        <f>F382+1</f>
        <v>43790</v>
      </c>
      <c r="H382" s="12">
        <f>G382+1</f>
        <v>43791</v>
      </c>
    </row>
    <row r="383" spans="1:16" x14ac:dyDescent="0.25">
      <c r="A383" s="4" t="str">
        <f t="shared" si="264"/>
        <v>EA - ICSS</v>
      </c>
      <c r="B383" s="9" t="s">
        <v>67</v>
      </c>
      <c r="C383" s="27"/>
      <c r="D383" s="13">
        <f t="shared" si="270"/>
        <v>43794</v>
      </c>
      <c r="E383" s="13">
        <f t="shared" si="281"/>
        <v>43795</v>
      </c>
      <c r="F383" s="13">
        <f t="shared" si="282"/>
        <v>43796</v>
      </c>
      <c r="G383" s="13">
        <f t="shared" ref="G383:G386" si="283">F383+1</f>
        <v>43797</v>
      </c>
      <c r="H383" s="13">
        <f t="shared" ref="H383:H386" si="284">G383+1</f>
        <v>43798</v>
      </c>
      <c r="I383" s="27"/>
    </row>
    <row r="384" spans="1:16" x14ac:dyDescent="0.25">
      <c r="A384" s="4" t="str">
        <f>A383</f>
        <v>EA - ICSS</v>
      </c>
      <c r="B384" s="9" t="s">
        <v>68</v>
      </c>
      <c r="C384" s="27"/>
      <c r="D384" s="13">
        <f>D383+7</f>
        <v>43801</v>
      </c>
      <c r="E384" s="13">
        <f t="shared" si="281"/>
        <v>43802</v>
      </c>
      <c r="F384" s="13">
        <f t="shared" si="282"/>
        <v>43803</v>
      </c>
      <c r="G384" s="13">
        <f t="shared" si="283"/>
        <v>43804</v>
      </c>
      <c r="H384" s="13">
        <f t="shared" si="284"/>
        <v>43805</v>
      </c>
      <c r="I384" s="27"/>
    </row>
    <row r="385" spans="1:20" x14ac:dyDescent="0.25">
      <c r="A385" s="4" t="str">
        <f t="shared" si="264"/>
        <v>EA - ICSS</v>
      </c>
      <c r="B385" s="9" t="s">
        <v>68</v>
      </c>
      <c r="C385" s="27"/>
      <c r="D385" s="13">
        <f t="shared" si="270"/>
        <v>43808</v>
      </c>
      <c r="E385" s="13">
        <f t="shared" si="281"/>
        <v>43809</v>
      </c>
      <c r="F385" s="13">
        <f t="shared" si="282"/>
        <v>43810</v>
      </c>
      <c r="G385" s="13">
        <f t="shared" si="283"/>
        <v>43811</v>
      </c>
      <c r="H385" s="13">
        <f t="shared" si="284"/>
        <v>43812</v>
      </c>
      <c r="I385" s="27"/>
    </row>
    <row r="386" spans="1:20" x14ac:dyDescent="0.25">
      <c r="A386" s="4" t="str">
        <f t="shared" si="264"/>
        <v>EA - ICSS</v>
      </c>
      <c r="B386" s="9" t="s">
        <v>68</v>
      </c>
      <c r="C386" s="27"/>
      <c r="D386" s="13">
        <f t="shared" si="270"/>
        <v>43815</v>
      </c>
      <c r="E386" s="13">
        <f t="shared" si="281"/>
        <v>43816</v>
      </c>
      <c r="F386" s="13">
        <f t="shared" si="282"/>
        <v>43817</v>
      </c>
      <c r="G386" s="13">
        <f t="shared" si="283"/>
        <v>43818</v>
      </c>
      <c r="H386" s="13">
        <f t="shared" si="284"/>
        <v>43819</v>
      </c>
      <c r="I386" s="27"/>
    </row>
    <row r="387" spans="1:20" x14ac:dyDescent="0.25">
      <c r="A387" s="4" t="str">
        <f t="shared" si="264"/>
        <v>EA - ICSS</v>
      </c>
      <c r="B387" s="9" t="s">
        <v>68</v>
      </c>
      <c r="D387" s="11"/>
      <c r="E387" s="11"/>
      <c r="F387" s="16"/>
      <c r="G387" s="16"/>
      <c r="H387" s="11"/>
      <c r="L387" s="17">
        <f>Q387+1</f>
        <v>43824</v>
      </c>
      <c r="M387" s="17">
        <f>L387+1</f>
        <v>43825</v>
      </c>
      <c r="O387" s="27"/>
      <c r="P387" s="15">
        <f>D386+7</f>
        <v>43822</v>
      </c>
      <c r="Q387" s="15">
        <f>P387+1</f>
        <v>43823</v>
      </c>
      <c r="T387" s="15">
        <f>M387+1</f>
        <v>43826</v>
      </c>
    </row>
    <row r="388" spans="1:20" x14ac:dyDescent="0.25">
      <c r="A388" s="4" t="str">
        <f t="shared" si="264"/>
        <v>EA - ICSS</v>
      </c>
      <c r="B388" s="9" t="s">
        <v>68</v>
      </c>
      <c r="D388" s="11"/>
      <c r="E388" s="11"/>
      <c r="F388" s="20"/>
      <c r="G388" s="20"/>
      <c r="H388" s="20"/>
      <c r="P388" s="15">
        <f>P387+7</f>
        <v>43829</v>
      </c>
      <c r="Q388" s="15">
        <f>P388+1</f>
        <v>43830</v>
      </c>
    </row>
    <row r="389" spans="1:20" x14ac:dyDescent="0.25">
      <c r="A389" s="4" t="str">
        <f t="shared" si="264"/>
        <v>EA - ICSS</v>
      </c>
      <c r="B389" s="9" t="s">
        <v>69</v>
      </c>
      <c r="D389" s="20"/>
      <c r="E389" s="20"/>
      <c r="F389" s="16"/>
      <c r="G389" s="11"/>
      <c r="H389" s="11"/>
      <c r="L389" s="17">
        <f>Q388+1</f>
        <v>43831</v>
      </c>
      <c r="S389" s="15">
        <f>L389+1</f>
        <v>43832</v>
      </c>
      <c r="T389" s="15">
        <f>S389+1</f>
        <v>43833</v>
      </c>
    </row>
    <row r="390" spans="1:20" x14ac:dyDescent="0.25">
      <c r="A390" s="4" t="str">
        <f>A388</f>
        <v>EA - ICSS</v>
      </c>
      <c r="B390" s="9" t="s">
        <v>69</v>
      </c>
      <c r="C390" s="27"/>
      <c r="D390" s="13">
        <f>P388+7</f>
        <v>43836</v>
      </c>
      <c r="E390" s="13">
        <f t="shared" ref="E390:E395" si="285">D390+1</f>
        <v>43837</v>
      </c>
      <c r="F390" s="13">
        <f t="shared" ref="F390:F395" si="286">E390+1</f>
        <v>43838</v>
      </c>
      <c r="G390" s="13">
        <f t="shared" ref="G390:G395" si="287">F390+1</f>
        <v>43839</v>
      </c>
      <c r="H390" s="13">
        <f t="shared" ref="H390:H395" si="288">G390+1</f>
        <v>43840</v>
      </c>
      <c r="I390" s="27"/>
    </row>
    <row r="391" spans="1:20" x14ac:dyDescent="0.25">
      <c r="A391" s="4" t="str">
        <f t="shared" si="264"/>
        <v>EA - ICSS</v>
      </c>
      <c r="B391" s="9" t="s">
        <v>69</v>
      </c>
      <c r="C391" s="27"/>
      <c r="D391" s="13">
        <f t="shared" si="270"/>
        <v>43843</v>
      </c>
      <c r="E391" s="13">
        <f t="shared" si="285"/>
        <v>43844</v>
      </c>
      <c r="F391" s="13">
        <f t="shared" si="286"/>
        <v>43845</v>
      </c>
      <c r="G391" s="13">
        <f t="shared" si="287"/>
        <v>43846</v>
      </c>
      <c r="H391" s="13">
        <f t="shared" si="288"/>
        <v>43847</v>
      </c>
      <c r="I391" s="27"/>
    </row>
    <row r="392" spans="1:20" x14ac:dyDescent="0.25">
      <c r="A392" s="4" t="str">
        <f t="shared" si="264"/>
        <v>EA - ICSS</v>
      </c>
      <c r="B392" s="9" t="s">
        <v>69</v>
      </c>
      <c r="C392" s="27"/>
      <c r="D392" s="13">
        <f t="shared" si="270"/>
        <v>43850</v>
      </c>
      <c r="E392" s="13">
        <f t="shared" si="285"/>
        <v>43851</v>
      </c>
      <c r="F392" s="13">
        <f t="shared" si="286"/>
        <v>43852</v>
      </c>
      <c r="G392" s="13">
        <f t="shared" si="287"/>
        <v>43853</v>
      </c>
      <c r="H392" s="13">
        <f t="shared" si="288"/>
        <v>43854</v>
      </c>
      <c r="I392" s="27"/>
    </row>
    <row r="393" spans="1:20" x14ac:dyDescent="0.25">
      <c r="A393" s="4" t="str">
        <f t="shared" si="264"/>
        <v>EA - ICSS</v>
      </c>
      <c r="B393" s="9" t="s">
        <v>69</v>
      </c>
      <c r="C393" s="27"/>
      <c r="D393" s="13">
        <f t="shared" si="270"/>
        <v>43857</v>
      </c>
      <c r="E393" s="13">
        <f t="shared" si="285"/>
        <v>43858</v>
      </c>
      <c r="F393" s="13">
        <f t="shared" si="286"/>
        <v>43859</v>
      </c>
      <c r="G393" s="13">
        <f t="shared" si="287"/>
        <v>43860</v>
      </c>
      <c r="H393" s="13">
        <f t="shared" si="288"/>
        <v>43861</v>
      </c>
      <c r="I393" s="27"/>
    </row>
    <row r="394" spans="1:20" x14ac:dyDescent="0.25">
      <c r="A394" s="4" t="str">
        <f>A393</f>
        <v>EA - ICSS</v>
      </c>
      <c r="B394" s="9" t="s">
        <v>70</v>
      </c>
      <c r="C394" s="27"/>
      <c r="D394" s="13">
        <f>D393+7</f>
        <v>43864</v>
      </c>
      <c r="E394" s="13">
        <f t="shared" si="285"/>
        <v>43865</v>
      </c>
      <c r="F394" s="13">
        <f t="shared" si="286"/>
        <v>43866</v>
      </c>
      <c r="G394" s="13">
        <f t="shared" si="287"/>
        <v>43867</v>
      </c>
      <c r="H394" s="13">
        <f t="shared" si="288"/>
        <v>43868</v>
      </c>
      <c r="I394" s="27"/>
    </row>
    <row r="395" spans="1:20" x14ac:dyDescent="0.25">
      <c r="A395" s="4" t="str">
        <f t="shared" si="264"/>
        <v>EA - ICSS</v>
      </c>
      <c r="B395" s="9" t="s">
        <v>70</v>
      </c>
      <c r="C395" s="27"/>
      <c r="D395" s="13">
        <f t="shared" si="270"/>
        <v>43871</v>
      </c>
      <c r="E395" s="13">
        <f t="shared" si="285"/>
        <v>43872</v>
      </c>
      <c r="F395" s="13">
        <f t="shared" si="286"/>
        <v>43873</v>
      </c>
      <c r="G395" s="13">
        <f t="shared" si="287"/>
        <v>43874</v>
      </c>
      <c r="H395" s="13">
        <f t="shared" si="288"/>
        <v>43875</v>
      </c>
      <c r="I395" s="27"/>
    </row>
    <row r="396" spans="1:20" x14ac:dyDescent="0.25">
      <c r="A396" s="4" t="str">
        <f t="shared" si="264"/>
        <v>EA - ICSS</v>
      </c>
      <c r="B396" s="9" t="s">
        <v>70</v>
      </c>
      <c r="D396" s="16"/>
      <c r="E396" s="11"/>
      <c r="F396" s="11"/>
      <c r="G396" s="11"/>
      <c r="H396" s="11"/>
      <c r="J396" s="17">
        <f>D395+7</f>
        <v>43878</v>
      </c>
      <c r="Q396" s="15">
        <f>J396+1</f>
        <v>43879</v>
      </c>
      <c r="R396" s="15">
        <f>Q396+1</f>
        <v>43880</v>
      </c>
      <c r="S396" s="15">
        <f>R396+1</f>
        <v>43881</v>
      </c>
      <c r="T396" s="15">
        <f>S396+1</f>
        <v>43882</v>
      </c>
    </row>
    <row r="397" spans="1:20" x14ac:dyDescent="0.25">
      <c r="A397" s="4" t="str">
        <f t="shared" si="264"/>
        <v>EA - ICSS</v>
      </c>
      <c r="B397" s="9" t="s">
        <v>70</v>
      </c>
      <c r="C397" s="27"/>
      <c r="D397" s="13">
        <f>J396+7</f>
        <v>43885</v>
      </c>
      <c r="E397" s="13">
        <f t="shared" ref="E397:E402" si="289">D397+1</f>
        <v>43886</v>
      </c>
      <c r="F397" s="13">
        <f t="shared" ref="F397:F401" si="290">E397+1</f>
        <v>43887</v>
      </c>
      <c r="G397" s="13">
        <f t="shared" ref="G397:G401" si="291">F397+1</f>
        <v>43888</v>
      </c>
      <c r="H397" s="13">
        <f t="shared" ref="H397:H401" si="292">G397+1</f>
        <v>43889</v>
      </c>
      <c r="I397" s="27"/>
    </row>
    <row r="398" spans="1:20" x14ac:dyDescent="0.25">
      <c r="A398" s="4" t="str">
        <f>A397</f>
        <v>EA - ICSS</v>
      </c>
      <c r="B398" s="9" t="s">
        <v>71</v>
      </c>
      <c r="C398" s="27"/>
      <c r="D398" s="13">
        <f>D397+7</f>
        <v>43892</v>
      </c>
      <c r="E398" s="13">
        <f t="shared" si="289"/>
        <v>43893</v>
      </c>
      <c r="F398" s="13">
        <f t="shared" si="290"/>
        <v>43894</v>
      </c>
      <c r="G398" s="13">
        <f t="shared" si="291"/>
        <v>43895</v>
      </c>
      <c r="H398" s="13">
        <f t="shared" si="292"/>
        <v>43896</v>
      </c>
      <c r="I398" s="27"/>
    </row>
    <row r="399" spans="1:20" x14ac:dyDescent="0.25">
      <c r="A399" s="4" t="str">
        <f t="shared" si="264"/>
        <v>EA - ICSS</v>
      </c>
      <c r="B399" s="9" t="s">
        <v>71</v>
      </c>
      <c r="C399" s="27"/>
      <c r="D399" s="13">
        <f t="shared" si="270"/>
        <v>43899</v>
      </c>
      <c r="E399" s="13">
        <f t="shared" si="289"/>
        <v>43900</v>
      </c>
      <c r="F399" s="13">
        <f t="shared" si="290"/>
        <v>43901</v>
      </c>
      <c r="G399" s="13">
        <f t="shared" si="291"/>
        <v>43902</v>
      </c>
      <c r="H399" s="13">
        <f t="shared" si="292"/>
        <v>43903</v>
      </c>
      <c r="I399" s="27"/>
    </row>
    <row r="400" spans="1:20" x14ac:dyDescent="0.25">
      <c r="A400" s="4" t="str">
        <f t="shared" si="264"/>
        <v>EA - ICSS</v>
      </c>
      <c r="B400" s="9" t="s">
        <v>71</v>
      </c>
      <c r="C400" s="27"/>
      <c r="D400" s="13">
        <f t="shared" si="270"/>
        <v>43906</v>
      </c>
      <c r="E400" s="13">
        <f t="shared" si="289"/>
        <v>43907</v>
      </c>
      <c r="F400" s="13">
        <f t="shared" si="290"/>
        <v>43908</v>
      </c>
      <c r="G400" s="13">
        <f t="shared" si="291"/>
        <v>43909</v>
      </c>
      <c r="H400" s="13">
        <f t="shared" si="292"/>
        <v>43910</v>
      </c>
      <c r="I400" s="27"/>
    </row>
    <row r="401" spans="1:20" x14ac:dyDescent="0.25">
      <c r="A401" s="4" t="str">
        <f t="shared" si="264"/>
        <v>EA - ICSS</v>
      </c>
      <c r="B401" s="9" t="s">
        <v>71</v>
      </c>
      <c r="C401" s="27"/>
      <c r="D401" s="13">
        <f t="shared" si="270"/>
        <v>43913</v>
      </c>
      <c r="E401" s="13">
        <f t="shared" si="289"/>
        <v>43914</v>
      </c>
      <c r="F401" s="13">
        <f t="shared" si="290"/>
        <v>43915</v>
      </c>
      <c r="G401" s="13">
        <f t="shared" si="291"/>
        <v>43916</v>
      </c>
      <c r="H401" s="13">
        <f t="shared" si="292"/>
        <v>43917</v>
      </c>
      <c r="I401" s="27"/>
    </row>
    <row r="402" spans="1:20" x14ac:dyDescent="0.25">
      <c r="A402" s="4" t="str">
        <f t="shared" si="264"/>
        <v>EA - ICSS</v>
      </c>
      <c r="B402" s="9" t="s">
        <v>71</v>
      </c>
      <c r="C402" s="27"/>
      <c r="D402" s="13">
        <f t="shared" si="270"/>
        <v>43920</v>
      </c>
      <c r="E402" s="13">
        <f t="shared" si="289"/>
        <v>43921</v>
      </c>
      <c r="F402" s="20"/>
      <c r="G402" s="20"/>
      <c r="H402" s="20"/>
      <c r="I402" s="27"/>
    </row>
    <row r="403" spans="1:20" x14ac:dyDescent="0.25">
      <c r="A403" s="4" t="str">
        <f t="shared" si="264"/>
        <v>EA - ICSS</v>
      </c>
      <c r="B403" s="9" t="s">
        <v>6</v>
      </c>
      <c r="C403" s="27"/>
      <c r="D403" s="21"/>
      <c r="E403" s="21"/>
      <c r="F403" s="13">
        <f>E402+1</f>
        <v>43922</v>
      </c>
      <c r="G403" s="13">
        <f>F403+1</f>
        <v>43923</v>
      </c>
      <c r="H403" s="13">
        <f>G403+1</f>
        <v>43924</v>
      </c>
      <c r="I403" s="27"/>
    </row>
    <row r="404" spans="1:20" x14ac:dyDescent="0.25">
      <c r="A404" s="4" t="str">
        <f>A402</f>
        <v>EA - ICSS</v>
      </c>
      <c r="B404" s="9" t="s">
        <v>6</v>
      </c>
      <c r="D404" s="13">
        <f>D402+7</f>
        <v>43927</v>
      </c>
      <c r="E404" s="13">
        <f t="shared" ref="E404" si="293">D404+1</f>
        <v>43928</v>
      </c>
      <c r="F404" s="13">
        <f t="shared" ref="F404" si="294">E404+1</f>
        <v>43929</v>
      </c>
      <c r="G404" s="13">
        <f t="shared" ref="G404" si="295">F404+1</f>
        <v>43930</v>
      </c>
      <c r="H404" s="16"/>
      <c r="N404" s="17">
        <f>G404+1</f>
        <v>43931</v>
      </c>
    </row>
    <row r="405" spans="1:20" x14ac:dyDescent="0.25">
      <c r="A405" s="4" t="str">
        <f t="shared" si="264"/>
        <v>EA - ICSS</v>
      </c>
      <c r="B405" s="9" t="s">
        <v>6</v>
      </c>
      <c r="D405" s="16"/>
      <c r="E405" s="11"/>
      <c r="F405" s="11"/>
      <c r="G405" s="11"/>
      <c r="H405" s="11"/>
      <c r="J405" s="17">
        <f>D404+7</f>
        <v>43934</v>
      </c>
      <c r="Q405" s="15">
        <f>J405+1</f>
        <v>43935</v>
      </c>
      <c r="R405" s="15">
        <f>Q405+1</f>
        <v>43936</v>
      </c>
      <c r="S405" s="15">
        <f>R405+1</f>
        <v>43937</v>
      </c>
      <c r="T405" s="15">
        <f>S405+1</f>
        <v>43938</v>
      </c>
    </row>
    <row r="406" spans="1:20" x14ac:dyDescent="0.25">
      <c r="A406" s="4" t="str">
        <f t="shared" si="264"/>
        <v>EA - ICSS</v>
      </c>
      <c r="B406" s="9" t="s">
        <v>6</v>
      </c>
      <c r="C406" s="27"/>
      <c r="D406" s="11"/>
      <c r="E406" s="13">
        <f>P406+1</f>
        <v>43942</v>
      </c>
      <c r="F406" s="13">
        <f t="shared" ref="F406:F407" si="296">E406+1</f>
        <v>43943</v>
      </c>
      <c r="G406" s="13">
        <f t="shared" ref="G406:G407" si="297">F406+1</f>
        <v>43944</v>
      </c>
      <c r="H406" s="13">
        <f t="shared" ref="H406" si="298">G406+1</f>
        <v>43945</v>
      </c>
      <c r="I406" s="27"/>
      <c r="P406" s="15">
        <f>J405+7</f>
        <v>43941</v>
      </c>
    </row>
    <row r="407" spans="1:20" x14ac:dyDescent="0.25">
      <c r="A407" s="4" t="str">
        <f t="shared" si="264"/>
        <v>EA - ICSS</v>
      </c>
      <c r="B407" s="9" t="s">
        <v>6</v>
      </c>
      <c r="C407" s="27"/>
      <c r="D407" s="13">
        <f>P406+7</f>
        <v>43948</v>
      </c>
      <c r="E407" s="13">
        <f t="shared" ref="E407" si="299">D407+1</f>
        <v>43949</v>
      </c>
      <c r="F407" s="13">
        <f t="shared" si="296"/>
        <v>43950</v>
      </c>
      <c r="G407" s="13">
        <f t="shared" si="297"/>
        <v>43951</v>
      </c>
      <c r="H407" s="20"/>
      <c r="I407" s="27"/>
    </row>
    <row r="408" spans="1:20" x14ac:dyDescent="0.25">
      <c r="A408" s="4" t="str">
        <f t="shared" si="264"/>
        <v>EA - ICSS</v>
      </c>
      <c r="B408" s="9" t="s">
        <v>7</v>
      </c>
      <c r="C408" s="27"/>
      <c r="D408" s="21"/>
      <c r="E408" s="21"/>
      <c r="F408" s="21"/>
      <c r="G408" s="21"/>
      <c r="H408" s="13">
        <f>G407+1</f>
        <v>43952</v>
      </c>
      <c r="I408" s="27"/>
    </row>
    <row r="409" spans="1:20" x14ac:dyDescent="0.25">
      <c r="A409" s="4" t="str">
        <f>A407</f>
        <v>EA - ICSS</v>
      </c>
      <c r="B409" s="9" t="s">
        <v>7</v>
      </c>
      <c r="C409" s="27"/>
      <c r="D409" s="13">
        <f>D407+7</f>
        <v>43955</v>
      </c>
      <c r="E409" s="13">
        <f t="shared" ref="E409:E410" si="300">D409+1</f>
        <v>43956</v>
      </c>
      <c r="F409" s="13">
        <f t="shared" ref="F409:F416" si="301">E409+1</f>
        <v>43957</v>
      </c>
      <c r="G409" s="13">
        <f t="shared" ref="G409:G416" si="302">F409+1</f>
        <v>43958</v>
      </c>
      <c r="H409" s="13">
        <f t="shared" ref="H409:H415" si="303">G409+1</f>
        <v>43959</v>
      </c>
      <c r="I409" s="27"/>
    </row>
    <row r="410" spans="1:20" x14ac:dyDescent="0.25">
      <c r="A410" s="4" t="str">
        <f t="shared" si="264"/>
        <v>EA - ICSS</v>
      </c>
      <c r="B410" s="9" t="s">
        <v>7</v>
      </c>
      <c r="C410" s="27"/>
      <c r="D410" s="13">
        <f t="shared" ref="D410:D416" si="304">D409+7</f>
        <v>43962</v>
      </c>
      <c r="E410" s="13">
        <f t="shared" si="300"/>
        <v>43963</v>
      </c>
      <c r="F410" s="13">
        <f t="shared" si="301"/>
        <v>43964</v>
      </c>
      <c r="G410" s="13">
        <f t="shared" si="302"/>
        <v>43965</v>
      </c>
      <c r="H410" s="13">
        <f t="shared" si="303"/>
        <v>43966</v>
      </c>
      <c r="I410" s="27"/>
    </row>
    <row r="411" spans="1:20" x14ac:dyDescent="0.25">
      <c r="A411" s="4" t="str">
        <f t="shared" si="264"/>
        <v>EA - ICSS</v>
      </c>
      <c r="B411" s="9" t="s">
        <v>7</v>
      </c>
      <c r="C411" s="27"/>
      <c r="D411" s="16"/>
      <c r="E411" s="13">
        <f>J411+1</f>
        <v>43970</v>
      </c>
      <c r="F411" s="13">
        <f t="shared" si="301"/>
        <v>43971</v>
      </c>
      <c r="G411" s="13">
        <f t="shared" si="302"/>
        <v>43972</v>
      </c>
      <c r="H411" s="13">
        <f t="shared" si="303"/>
        <v>43973</v>
      </c>
      <c r="I411" s="27"/>
      <c r="J411" s="17">
        <f>D410+7</f>
        <v>43969</v>
      </c>
    </row>
    <row r="412" spans="1:20" x14ac:dyDescent="0.25">
      <c r="A412" s="4" t="str">
        <f t="shared" si="264"/>
        <v>EA - ICSS</v>
      </c>
      <c r="B412" s="9" t="s">
        <v>7</v>
      </c>
      <c r="C412" s="27"/>
      <c r="D412" s="13">
        <f>J411+7</f>
        <v>43976</v>
      </c>
      <c r="E412" s="13">
        <f t="shared" ref="E412:E416" si="305">D412+1</f>
        <v>43977</v>
      </c>
      <c r="F412" s="13">
        <f t="shared" si="301"/>
        <v>43978</v>
      </c>
      <c r="G412" s="13">
        <f t="shared" si="302"/>
        <v>43979</v>
      </c>
      <c r="H412" s="13">
        <f t="shared" si="303"/>
        <v>43980</v>
      </c>
      <c r="I412" s="27"/>
    </row>
    <row r="413" spans="1:20" x14ac:dyDescent="0.25">
      <c r="A413" s="4" t="str">
        <f t="shared" si="264"/>
        <v>EA - ICSS</v>
      </c>
      <c r="B413" s="9" t="s">
        <v>8</v>
      </c>
      <c r="C413" s="27"/>
      <c r="D413" s="13">
        <f t="shared" si="304"/>
        <v>43983</v>
      </c>
      <c r="E413" s="13">
        <f t="shared" si="305"/>
        <v>43984</v>
      </c>
      <c r="F413" s="13">
        <f t="shared" si="301"/>
        <v>43985</v>
      </c>
      <c r="G413" s="13">
        <f t="shared" si="302"/>
        <v>43986</v>
      </c>
      <c r="H413" s="13">
        <f t="shared" si="303"/>
        <v>43987</v>
      </c>
      <c r="I413" s="27"/>
    </row>
    <row r="414" spans="1:20" x14ac:dyDescent="0.25">
      <c r="A414" s="4" t="str">
        <f t="shared" si="264"/>
        <v>EA - ICSS</v>
      </c>
      <c r="B414" s="9" t="s">
        <v>8</v>
      </c>
      <c r="C414" s="27"/>
      <c r="D414" s="13">
        <f t="shared" si="304"/>
        <v>43990</v>
      </c>
      <c r="E414" s="13">
        <f t="shared" si="305"/>
        <v>43991</v>
      </c>
      <c r="F414" s="13">
        <f t="shared" si="301"/>
        <v>43992</v>
      </c>
      <c r="G414" s="13">
        <f t="shared" si="302"/>
        <v>43993</v>
      </c>
      <c r="H414" s="13">
        <f t="shared" si="303"/>
        <v>43994</v>
      </c>
      <c r="I414" s="27"/>
    </row>
    <row r="415" spans="1:20" x14ac:dyDescent="0.25">
      <c r="A415" s="4" t="str">
        <f t="shared" si="264"/>
        <v>EA - ICSS</v>
      </c>
      <c r="B415" s="9" t="s">
        <v>8</v>
      </c>
      <c r="C415" s="27"/>
      <c r="D415" s="13">
        <f t="shared" si="304"/>
        <v>43997</v>
      </c>
      <c r="E415" s="13">
        <f t="shared" si="305"/>
        <v>43998</v>
      </c>
      <c r="F415" s="13">
        <f t="shared" si="301"/>
        <v>43999</v>
      </c>
      <c r="G415" s="13">
        <f t="shared" si="302"/>
        <v>44000</v>
      </c>
      <c r="H415" s="13">
        <f t="shared" si="303"/>
        <v>44001</v>
      </c>
      <c r="I415" s="27"/>
    </row>
    <row r="416" spans="1:20" x14ac:dyDescent="0.25">
      <c r="A416" s="4" t="str">
        <f t="shared" si="264"/>
        <v>EA - ICSS</v>
      </c>
      <c r="B416" s="9" t="s">
        <v>8</v>
      </c>
      <c r="C416" s="27"/>
      <c r="D416" s="13">
        <f t="shared" si="304"/>
        <v>44004</v>
      </c>
      <c r="E416" s="13">
        <f t="shared" si="305"/>
        <v>44005</v>
      </c>
      <c r="F416" s="13">
        <f t="shared" si="301"/>
        <v>44006</v>
      </c>
      <c r="G416" s="13">
        <f t="shared" si="302"/>
        <v>44007</v>
      </c>
      <c r="H416" s="11"/>
      <c r="I416" s="27"/>
      <c r="T416" s="15">
        <f>G416+1</f>
        <v>44008</v>
      </c>
    </row>
    <row r="417" spans="1:20" x14ac:dyDescent="0.25">
      <c r="A417" s="4" t="str">
        <f t="shared" si="264"/>
        <v>EA - ICSS</v>
      </c>
      <c r="B417" s="9" t="s">
        <v>8</v>
      </c>
      <c r="C417" s="27"/>
      <c r="D417" s="11"/>
      <c r="E417" s="11"/>
      <c r="F417" s="20"/>
      <c r="G417" s="20"/>
      <c r="H417" s="20"/>
      <c r="I417" s="27"/>
      <c r="P417" s="15">
        <f>D416+7</f>
        <v>44011</v>
      </c>
      <c r="Q417" s="15">
        <f t="shared" ref="Q417" si="306">P417+1</f>
        <v>44012</v>
      </c>
    </row>
    <row r="418" spans="1:20" x14ac:dyDescent="0.25">
      <c r="A418" s="4" t="str">
        <f t="shared" si="264"/>
        <v>EA - ICSS</v>
      </c>
      <c r="B418" s="9" t="s">
        <v>9</v>
      </c>
      <c r="C418" s="27"/>
      <c r="D418" s="20"/>
      <c r="E418" s="20"/>
      <c r="F418" s="20"/>
      <c r="G418" s="11"/>
      <c r="H418" s="11"/>
      <c r="I418" s="27"/>
      <c r="L418" s="17">
        <f>Q417+1</f>
        <v>44013</v>
      </c>
      <c r="S418" s="15">
        <f>L418+1</f>
        <v>44014</v>
      </c>
      <c r="T418" s="15">
        <f>S418+1</f>
        <v>44015</v>
      </c>
    </row>
    <row r="419" spans="1:20" x14ac:dyDescent="0.25">
      <c r="A419" s="4" t="str">
        <f>A417</f>
        <v>EA - ICSS</v>
      </c>
      <c r="B419" s="9" t="s">
        <v>9</v>
      </c>
      <c r="C419" s="27"/>
      <c r="D419" s="11"/>
      <c r="E419" s="11"/>
      <c r="F419" s="11"/>
      <c r="G419" s="11"/>
      <c r="H419" s="11"/>
      <c r="I419" s="27"/>
      <c r="P419" s="15">
        <f>P417+7</f>
        <v>44018</v>
      </c>
      <c r="Q419" s="15">
        <f t="shared" ref="Q419:Q422" si="307">P419+1</f>
        <v>44019</v>
      </c>
      <c r="R419" s="15">
        <f t="shared" ref="R419:R422" si="308">Q419+1</f>
        <v>44020</v>
      </c>
      <c r="S419" s="15">
        <f t="shared" ref="S419:S422" si="309">R419+1</f>
        <v>44021</v>
      </c>
      <c r="T419" s="15">
        <f t="shared" ref="T419:T422" si="310">S419+1</f>
        <v>44022</v>
      </c>
    </row>
    <row r="420" spans="1:20" x14ac:dyDescent="0.25">
      <c r="A420" s="4" t="str">
        <f t="shared" si="264"/>
        <v>EA - ICSS</v>
      </c>
      <c r="B420" s="9" t="s">
        <v>9</v>
      </c>
      <c r="C420" s="27"/>
      <c r="D420" s="11"/>
      <c r="E420" s="11"/>
      <c r="F420" s="11"/>
      <c r="G420" s="11"/>
      <c r="H420" s="11"/>
      <c r="I420" s="27"/>
      <c r="P420" s="15">
        <f t="shared" ref="P420:P422" si="311">P419+7</f>
        <v>44025</v>
      </c>
      <c r="Q420" s="15">
        <f t="shared" si="307"/>
        <v>44026</v>
      </c>
      <c r="R420" s="15">
        <f t="shared" si="308"/>
        <v>44027</v>
      </c>
      <c r="S420" s="15">
        <f t="shared" si="309"/>
        <v>44028</v>
      </c>
      <c r="T420" s="15">
        <f t="shared" si="310"/>
        <v>44029</v>
      </c>
    </row>
    <row r="421" spans="1:20" x14ac:dyDescent="0.25">
      <c r="A421" s="4" t="str">
        <f t="shared" si="264"/>
        <v>EA - ICSS</v>
      </c>
      <c r="B421" s="9" t="s">
        <v>9</v>
      </c>
      <c r="C421" s="27"/>
      <c r="D421" s="11"/>
      <c r="E421" s="11"/>
      <c r="F421" s="11"/>
      <c r="G421" s="11"/>
      <c r="H421" s="11"/>
      <c r="I421" s="27"/>
      <c r="P421" s="15">
        <f t="shared" si="311"/>
        <v>44032</v>
      </c>
      <c r="Q421" s="15">
        <f t="shared" si="307"/>
        <v>44033</v>
      </c>
      <c r="R421" s="15">
        <f t="shared" si="308"/>
        <v>44034</v>
      </c>
      <c r="S421" s="15">
        <f t="shared" si="309"/>
        <v>44035</v>
      </c>
      <c r="T421" s="15">
        <f t="shared" si="310"/>
        <v>44036</v>
      </c>
    </row>
    <row r="422" spans="1:20" x14ac:dyDescent="0.25">
      <c r="A422" s="4" t="str">
        <f t="shared" si="264"/>
        <v>EA - ICSS</v>
      </c>
      <c r="B422" s="9" t="s">
        <v>9</v>
      </c>
      <c r="C422" s="27"/>
      <c r="D422" s="11"/>
      <c r="E422" s="11"/>
      <c r="F422" s="11"/>
      <c r="G422" s="11"/>
      <c r="H422" s="11"/>
      <c r="I422" s="27"/>
      <c r="P422" s="15">
        <f t="shared" si="311"/>
        <v>44039</v>
      </c>
      <c r="Q422" s="15">
        <f t="shared" si="307"/>
        <v>44040</v>
      </c>
      <c r="R422" s="15">
        <f t="shared" si="308"/>
        <v>44041</v>
      </c>
      <c r="S422" s="15">
        <f t="shared" si="309"/>
        <v>44042</v>
      </c>
      <c r="T422" s="15">
        <f t="shared" si="310"/>
        <v>44043</v>
      </c>
    </row>
    <row r="423" spans="1:20" s="22" customFormat="1" x14ac:dyDescent="0.25">
      <c r="A423" s="28"/>
      <c r="B423" s="28"/>
      <c r="C423" s="24"/>
      <c r="D423" s="24"/>
      <c r="E423" s="24"/>
      <c r="F423" s="24"/>
      <c r="G423" s="24"/>
      <c r="H423" s="24"/>
      <c r="I423" s="24"/>
      <c r="J423" s="24"/>
      <c r="K423" s="24"/>
      <c r="L423" s="24"/>
      <c r="M423" s="24"/>
      <c r="N423" s="24"/>
      <c r="O423" s="24"/>
      <c r="P423" s="24"/>
    </row>
    <row r="424" spans="1:20" x14ac:dyDescent="0.25">
      <c r="A424" s="23" t="str">
        <f>Schedules!A9</f>
        <v>Admin Support - Elem/Middle</v>
      </c>
      <c r="B424" s="9" t="s">
        <v>64</v>
      </c>
      <c r="C424" s="27"/>
      <c r="D424" s="21"/>
      <c r="E424" s="21"/>
      <c r="F424" s="21"/>
      <c r="G424" s="15"/>
      <c r="H424" s="15"/>
      <c r="I424" s="27"/>
      <c r="P424" s="12"/>
      <c r="Q424" s="12"/>
      <c r="R424" s="12"/>
      <c r="S424" s="15">
        <f>S425-7</f>
        <v>43678</v>
      </c>
      <c r="T424" s="15">
        <f t="shared" ref="T424:T426" si="312">S424+1</f>
        <v>43679</v>
      </c>
    </row>
    <row r="425" spans="1:20" x14ac:dyDescent="0.25">
      <c r="A425" s="4" t="str">
        <f>A424</f>
        <v>Admin Support - Elem/Middle</v>
      </c>
      <c r="B425" s="9" t="s">
        <v>64</v>
      </c>
      <c r="C425" s="27"/>
      <c r="D425" s="15"/>
      <c r="E425" s="15"/>
      <c r="F425" s="15"/>
      <c r="G425" s="15"/>
      <c r="H425" s="15"/>
      <c r="I425" s="27"/>
      <c r="P425" s="17">
        <f>P426-7</f>
        <v>43682</v>
      </c>
      <c r="Q425" s="15">
        <f>P425+1</f>
        <v>43683</v>
      </c>
      <c r="R425" s="15">
        <f>Q425+1</f>
        <v>43684</v>
      </c>
      <c r="S425" s="15">
        <f t="shared" ref="S425:S426" si="313">R425+1</f>
        <v>43685</v>
      </c>
      <c r="T425" s="15">
        <f t="shared" si="312"/>
        <v>43686</v>
      </c>
    </row>
    <row r="426" spans="1:20" x14ac:dyDescent="0.25">
      <c r="A426" s="4" t="str">
        <f t="shared" ref="A426:A482" si="314">A425</f>
        <v>Admin Support - Elem/Middle</v>
      </c>
      <c r="B426" s="9" t="s">
        <v>64</v>
      </c>
      <c r="C426" s="27"/>
      <c r="D426" s="15"/>
      <c r="E426" s="15"/>
      <c r="F426" s="15"/>
      <c r="G426" s="15"/>
      <c r="H426" s="15"/>
      <c r="I426" s="27"/>
      <c r="P426" s="15">
        <f>P427-7</f>
        <v>43689</v>
      </c>
      <c r="Q426" s="15">
        <f>P426+1</f>
        <v>43690</v>
      </c>
      <c r="R426" s="15">
        <f>Q426+1</f>
        <v>43691</v>
      </c>
      <c r="S426" s="15">
        <f t="shared" si="313"/>
        <v>43692</v>
      </c>
      <c r="T426" s="15">
        <f t="shared" si="312"/>
        <v>43693</v>
      </c>
    </row>
    <row r="427" spans="1:20" x14ac:dyDescent="0.25">
      <c r="A427" s="4" t="str">
        <f t="shared" si="314"/>
        <v>Admin Support - Elem/Middle</v>
      </c>
      <c r="B427" s="9" t="s">
        <v>64</v>
      </c>
      <c r="C427" s="27"/>
      <c r="D427" s="15"/>
      <c r="E427" s="12">
        <f>P427+1</f>
        <v>43697</v>
      </c>
      <c r="F427" s="12">
        <f t="shared" ref="F427" si="315">E427+1</f>
        <v>43698</v>
      </c>
      <c r="G427" s="12">
        <f>F427+1</f>
        <v>43699</v>
      </c>
      <c r="H427" s="12">
        <f>G427+1</f>
        <v>43700</v>
      </c>
      <c r="I427" s="27"/>
      <c r="P427" s="15">
        <f>D428-7</f>
        <v>43696</v>
      </c>
    </row>
    <row r="428" spans="1:20" x14ac:dyDescent="0.25">
      <c r="A428" s="4" t="str">
        <f t="shared" si="314"/>
        <v>Admin Support - Elem/Middle</v>
      </c>
      <c r="B428" s="9" t="s">
        <v>64</v>
      </c>
      <c r="C428" s="27"/>
      <c r="D428" s="14">
        <v>43703</v>
      </c>
      <c r="E428" s="12">
        <f>D428+1</f>
        <v>43704</v>
      </c>
      <c r="F428" s="12">
        <f>E428+1</f>
        <v>43705</v>
      </c>
      <c r="G428" s="12">
        <f>F428+1</f>
        <v>43706</v>
      </c>
      <c r="H428" s="12">
        <f>G428+1</f>
        <v>43707</v>
      </c>
      <c r="I428" s="27"/>
    </row>
    <row r="429" spans="1:20" x14ac:dyDescent="0.25">
      <c r="A429" s="4" t="str">
        <f t="shared" si="314"/>
        <v>Admin Support - Elem/Middle</v>
      </c>
      <c r="B429" s="9" t="s">
        <v>65</v>
      </c>
      <c r="C429" s="27"/>
      <c r="D429" s="16"/>
      <c r="E429" s="12">
        <f>J429+1</f>
        <v>43711</v>
      </c>
      <c r="F429" s="12">
        <f t="shared" ref="F429:F432" si="316">E429+1</f>
        <v>43712</v>
      </c>
      <c r="G429" s="12">
        <f t="shared" ref="G429:G432" si="317">F429+1</f>
        <v>43713</v>
      </c>
      <c r="H429" s="12">
        <f t="shared" ref="H429:H432" si="318">G429+1</f>
        <v>43714</v>
      </c>
      <c r="I429" s="27"/>
      <c r="J429" s="17">
        <f>D428+7</f>
        <v>43710</v>
      </c>
    </row>
    <row r="430" spans="1:20" x14ac:dyDescent="0.25">
      <c r="A430" s="4" t="str">
        <f t="shared" si="314"/>
        <v>Admin Support - Elem/Middle</v>
      </c>
      <c r="B430" s="9" t="s">
        <v>65</v>
      </c>
      <c r="C430" s="27"/>
      <c r="D430" s="13">
        <f>J429+7</f>
        <v>43717</v>
      </c>
      <c r="E430" s="13">
        <f t="shared" ref="E430:E432" si="319">D430+1</f>
        <v>43718</v>
      </c>
      <c r="F430" s="13">
        <f t="shared" si="316"/>
        <v>43719</v>
      </c>
      <c r="G430" s="13">
        <f t="shared" si="317"/>
        <v>43720</v>
      </c>
      <c r="H430" s="13">
        <f t="shared" si="318"/>
        <v>43721</v>
      </c>
      <c r="I430" s="27"/>
    </row>
    <row r="431" spans="1:20" x14ac:dyDescent="0.25">
      <c r="A431" s="4" t="str">
        <f t="shared" si="314"/>
        <v>Admin Support - Elem/Middle</v>
      </c>
      <c r="B431" s="9" t="s">
        <v>65</v>
      </c>
      <c r="C431" s="27"/>
      <c r="D431" s="13">
        <f t="shared" ref="D431:D462" si="320">D430+7</f>
        <v>43724</v>
      </c>
      <c r="E431" s="13">
        <f t="shared" si="319"/>
        <v>43725</v>
      </c>
      <c r="F431" s="13">
        <f t="shared" si="316"/>
        <v>43726</v>
      </c>
      <c r="G431" s="13">
        <f t="shared" si="317"/>
        <v>43727</v>
      </c>
      <c r="H431" s="13">
        <f t="shared" si="318"/>
        <v>43728</v>
      </c>
      <c r="I431" s="27"/>
    </row>
    <row r="432" spans="1:20" x14ac:dyDescent="0.25">
      <c r="A432" s="4" t="str">
        <f t="shared" si="314"/>
        <v>Admin Support - Elem/Middle</v>
      </c>
      <c r="B432" s="9" t="s">
        <v>65</v>
      </c>
      <c r="C432" s="27"/>
      <c r="D432" s="13">
        <f t="shared" si="320"/>
        <v>43731</v>
      </c>
      <c r="E432" s="13">
        <f t="shared" si="319"/>
        <v>43732</v>
      </c>
      <c r="F432" s="13">
        <f t="shared" si="316"/>
        <v>43733</v>
      </c>
      <c r="G432" s="13">
        <f t="shared" si="317"/>
        <v>43734</v>
      </c>
      <c r="H432" s="13">
        <f t="shared" si="318"/>
        <v>43735</v>
      </c>
      <c r="I432" s="27"/>
    </row>
    <row r="433" spans="1:20" x14ac:dyDescent="0.25">
      <c r="A433" s="4" t="str">
        <f t="shared" si="314"/>
        <v>Admin Support - Elem/Middle</v>
      </c>
      <c r="B433" s="9" t="s">
        <v>65</v>
      </c>
      <c r="C433" s="27"/>
      <c r="D433" s="13">
        <f t="shared" si="320"/>
        <v>43738</v>
      </c>
      <c r="E433" s="20"/>
      <c r="F433" s="20"/>
      <c r="G433" s="20"/>
      <c r="H433" s="20"/>
      <c r="I433" s="27"/>
    </row>
    <row r="434" spans="1:20" x14ac:dyDescent="0.25">
      <c r="A434" s="4" t="str">
        <f t="shared" si="314"/>
        <v>Admin Support - Elem/Middle</v>
      </c>
      <c r="B434" s="9" t="s">
        <v>66</v>
      </c>
      <c r="C434" s="27"/>
      <c r="D434" s="21"/>
      <c r="E434" s="13">
        <f>D433+1</f>
        <v>43739</v>
      </c>
      <c r="F434" s="13">
        <f>E434+1</f>
        <v>43740</v>
      </c>
      <c r="G434" s="13">
        <f>F434+1</f>
        <v>43741</v>
      </c>
      <c r="H434" s="13">
        <f>G434+1</f>
        <v>43742</v>
      </c>
      <c r="I434" s="27"/>
    </row>
    <row r="435" spans="1:20" x14ac:dyDescent="0.25">
      <c r="A435" s="4" t="str">
        <f t="shared" si="314"/>
        <v>Admin Support - Elem/Middle</v>
      </c>
      <c r="B435" s="9" t="s">
        <v>66</v>
      </c>
      <c r="C435" s="27"/>
      <c r="D435" s="13">
        <f>D433+7</f>
        <v>43745</v>
      </c>
      <c r="E435" s="13">
        <f t="shared" ref="E435" si="321">D435+1</f>
        <v>43746</v>
      </c>
      <c r="F435" s="13">
        <f t="shared" ref="F435" si="322">E435+1</f>
        <v>43747</v>
      </c>
      <c r="G435" s="13">
        <f t="shared" ref="G435:G438" si="323">F435+1</f>
        <v>43748</v>
      </c>
      <c r="H435" s="13">
        <f t="shared" ref="H435:H436" si="324">G435+1</f>
        <v>43749</v>
      </c>
      <c r="I435" s="27"/>
    </row>
    <row r="436" spans="1:20" x14ac:dyDescent="0.25">
      <c r="A436" s="4" t="str">
        <f t="shared" si="314"/>
        <v>Admin Support - Elem/Middle</v>
      </c>
      <c r="B436" s="9" t="s">
        <v>66</v>
      </c>
      <c r="C436" s="27"/>
      <c r="D436" s="16"/>
      <c r="E436" s="12">
        <f>J436+1</f>
        <v>43753</v>
      </c>
      <c r="F436" s="13">
        <f>E436+1</f>
        <v>43754</v>
      </c>
      <c r="G436" s="13">
        <f t="shared" si="323"/>
        <v>43755</v>
      </c>
      <c r="H436" s="13">
        <f t="shared" si="324"/>
        <v>43756</v>
      </c>
      <c r="I436" s="27"/>
      <c r="J436" s="17">
        <f>D435+7</f>
        <v>43752</v>
      </c>
    </row>
    <row r="437" spans="1:20" x14ac:dyDescent="0.25">
      <c r="A437" s="4" t="str">
        <f t="shared" si="314"/>
        <v>Admin Support - Elem/Middle</v>
      </c>
      <c r="B437" s="9" t="s">
        <v>66</v>
      </c>
      <c r="D437" s="13">
        <f>J436+7</f>
        <v>43759</v>
      </c>
      <c r="E437" s="13">
        <f t="shared" ref="E437:E438" si="325">D437+1</f>
        <v>43760</v>
      </c>
      <c r="F437" s="13">
        <f t="shared" ref="F437:F438" si="326">E437+1</f>
        <v>43761</v>
      </c>
      <c r="G437" s="13">
        <f t="shared" si="323"/>
        <v>43762</v>
      </c>
      <c r="H437" s="12">
        <f>G437+1</f>
        <v>43763</v>
      </c>
    </row>
    <row r="438" spans="1:20" x14ac:dyDescent="0.25">
      <c r="A438" s="4" t="str">
        <f t="shared" si="314"/>
        <v>Admin Support - Elem/Middle</v>
      </c>
      <c r="B438" s="9" t="s">
        <v>66</v>
      </c>
      <c r="C438" s="27"/>
      <c r="D438" s="13">
        <f t="shared" si="320"/>
        <v>43766</v>
      </c>
      <c r="E438" s="13">
        <f t="shared" si="325"/>
        <v>43767</v>
      </c>
      <c r="F438" s="13">
        <f t="shared" si="326"/>
        <v>43768</v>
      </c>
      <c r="G438" s="13">
        <f t="shared" si="323"/>
        <v>43769</v>
      </c>
      <c r="H438" s="20"/>
      <c r="I438" s="27"/>
    </row>
    <row r="439" spans="1:20" x14ac:dyDescent="0.25">
      <c r="A439" s="4" t="str">
        <f t="shared" si="314"/>
        <v>Admin Support - Elem/Middle</v>
      </c>
      <c r="B439" s="9" t="s">
        <v>67</v>
      </c>
      <c r="C439" s="27"/>
      <c r="D439" s="21"/>
      <c r="E439" s="21"/>
      <c r="F439" s="21"/>
      <c r="G439" s="21"/>
      <c r="H439" s="13">
        <f>G438+1</f>
        <v>43770</v>
      </c>
      <c r="I439" s="27"/>
    </row>
    <row r="440" spans="1:20" x14ac:dyDescent="0.25">
      <c r="A440" s="4" t="str">
        <f>A438</f>
        <v>Admin Support - Elem/Middle</v>
      </c>
      <c r="B440" s="9" t="s">
        <v>67</v>
      </c>
      <c r="C440" s="27"/>
      <c r="D440" s="13">
        <f>D438+7</f>
        <v>43773</v>
      </c>
      <c r="E440" s="13">
        <f t="shared" ref="E440" si="327">D440+1</f>
        <v>43774</v>
      </c>
      <c r="F440" s="13">
        <f t="shared" ref="F440" si="328">E440+1</f>
        <v>43775</v>
      </c>
      <c r="G440" s="13">
        <f t="shared" ref="G440:G441" si="329">F440+1</f>
        <v>43776</v>
      </c>
      <c r="H440" s="13">
        <f t="shared" ref="H440:H441" si="330">G440+1</f>
        <v>43777</v>
      </c>
      <c r="I440" s="27"/>
    </row>
    <row r="441" spans="1:20" x14ac:dyDescent="0.25">
      <c r="A441" s="4" t="str">
        <f t="shared" si="314"/>
        <v>Admin Support - Elem/Middle</v>
      </c>
      <c r="B441" s="9" t="s">
        <v>67</v>
      </c>
      <c r="C441" s="27"/>
      <c r="D441" s="16"/>
      <c r="E441" s="12">
        <f>J441+1</f>
        <v>43781</v>
      </c>
      <c r="F441" s="13">
        <f>E441+1</f>
        <v>43782</v>
      </c>
      <c r="G441" s="13">
        <f t="shared" si="329"/>
        <v>43783</v>
      </c>
      <c r="H441" s="13">
        <f t="shared" si="330"/>
        <v>43784</v>
      </c>
      <c r="I441" s="27"/>
      <c r="J441" s="17">
        <f>D440+7</f>
        <v>43780</v>
      </c>
    </row>
    <row r="442" spans="1:20" x14ac:dyDescent="0.25">
      <c r="A442" s="4" t="str">
        <f t="shared" si="314"/>
        <v>Admin Support - Elem/Middle</v>
      </c>
      <c r="B442" s="9" t="s">
        <v>67</v>
      </c>
      <c r="D442" s="13">
        <f>J441+7</f>
        <v>43787</v>
      </c>
      <c r="E442" s="13">
        <f t="shared" ref="E442:E446" si="331">D442+1</f>
        <v>43788</v>
      </c>
      <c r="F442" s="13">
        <f t="shared" ref="F442:F446" si="332">E442+1</f>
        <v>43789</v>
      </c>
      <c r="G442" s="12">
        <f>F442+1</f>
        <v>43790</v>
      </c>
      <c r="H442" s="12">
        <f>G442+1</f>
        <v>43791</v>
      </c>
    </row>
    <row r="443" spans="1:20" x14ac:dyDescent="0.25">
      <c r="A443" s="4" t="str">
        <f t="shared" si="314"/>
        <v>Admin Support - Elem/Middle</v>
      </c>
      <c r="B443" s="9" t="s">
        <v>67</v>
      </c>
      <c r="C443" s="27"/>
      <c r="D443" s="13">
        <f t="shared" si="320"/>
        <v>43794</v>
      </c>
      <c r="E443" s="13">
        <f t="shared" si="331"/>
        <v>43795</v>
      </c>
      <c r="F443" s="13">
        <f t="shared" si="332"/>
        <v>43796</v>
      </c>
      <c r="G443" s="13">
        <f t="shared" ref="G443:G446" si="333">F443+1</f>
        <v>43797</v>
      </c>
      <c r="H443" s="13">
        <f t="shared" ref="H443:H446" si="334">G443+1</f>
        <v>43798</v>
      </c>
      <c r="I443" s="27"/>
    </row>
    <row r="444" spans="1:20" x14ac:dyDescent="0.25">
      <c r="A444" s="4" t="str">
        <f>A443</f>
        <v>Admin Support - Elem/Middle</v>
      </c>
      <c r="B444" s="9" t="s">
        <v>68</v>
      </c>
      <c r="C444" s="27"/>
      <c r="D444" s="13">
        <f>D443+7</f>
        <v>43801</v>
      </c>
      <c r="E444" s="13">
        <f t="shared" si="331"/>
        <v>43802</v>
      </c>
      <c r="F444" s="13">
        <f t="shared" si="332"/>
        <v>43803</v>
      </c>
      <c r="G444" s="13">
        <f t="shared" si="333"/>
        <v>43804</v>
      </c>
      <c r="H444" s="13">
        <f t="shared" si="334"/>
        <v>43805</v>
      </c>
      <c r="I444" s="27"/>
    </row>
    <row r="445" spans="1:20" x14ac:dyDescent="0.25">
      <c r="A445" s="4" t="str">
        <f t="shared" si="314"/>
        <v>Admin Support - Elem/Middle</v>
      </c>
      <c r="B445" s="9" t="s">
        <v>68</v>
      </c>
      <c r="C445" s="27"/>
      <c r="D445" s="13">
        <f t="shared" si="320"/>
        <v>43808</v>
      </c>
      <c r="E445" s="13">
        <f t="shared" si="331"/>
        <v>43809</v>
      </c>
      <c r="F445" s="13">
        <f t="shared" si="332"/>
        <v>43810</v>
      </c>
      <c r="G445" s="13">
        <f t="shared" si="333"/>
        <v>43811</v>
      </c>
      <c r="H445" s="13">
        <f t="shared" si="334"/>
        <v>43812</v>
      </c>
      <c r="I445" s="27"/>
    </row>
    <row r="446" spans="1:20" x14ac:dyDescent="0.25">
      <c r="A446" s="4" t="str">
        <f t="shared" si="314"/>
        <v>Admin Support - Elem/Middle</v>
      </c>
      <c r="B446" s="9" t="s">
        <v>68</v>
      </c>
      <c r="C446" s="27"/>
      <c r="D446" s="13">
        <f t="shared" si="320"/>
        <v>43815</v>
      </c>
      <c r="E446" s="13">
        <f t="shared" si="331"/>
        <v>43816</v>
      </c>
      <c r="F446" s="13">
        <f t="shared" si="332"/>
        <v>43817</v>
      </c>
      <c r="G446" s="13">
        <f t="shared" si="333"/>
        <v>43818</v>
      </c>
      <c r="H446" s="13">
        <f t="shared" si="334"/>
        <v>43819</v>
      </c>
      <c r="I446" s="27"/>
    </row>
    <row r="447" spans="1:20" x14ac:dyDescent="0.25">
      <c r="A447" s="4" t="str">
        <f t="shared" si="314"/>
        <v>Admin Support - Elem/Middle</v>
      </c>
      <c r="B447" s="9" t="s">
        <v>68</v>
      </c>
      <c r="D447" s="11"/>
      <c r="E447" s="11"/>
      <c r="F447" s="16"/>
      <c r="G447" s="16"/>
      <c r="H447" s="11"/>
      <c r="L447" s="17">
        <f>Q447+1</f>
        <v>43824</v>
      </c>
      <c r="M447" s="17">
        <f>L447+1</f>
        <v>43825</v>
      </c>
      <c r="O447" s="27"/>
      <c r="P447" s="15">
        <f>D446+7</f>
        <v>43822</v>
      </c>
      <c r="Q447" s="15">
        <f>P447+1</f>
        <v>43823</v>
      </c>
      <c r="T447" s="15">
        <f>M447+1</f>
        <v>43826</v>
      </c>
    </row>
    <row r="448" spans="1:20" x14ac:dyDescent="0.25">
      <c r="A448" s="4" t="str">
        <f t="shared" si="314"/>
        <v>Admin Support - Elem/Middle</v>
      </c>
      <c r="B448" s="9" t="s">
        <v>68</v>
      </c>
      <c r="D448" s="11"/>
      <c r="E448" s="11"/>
      <c r="F448" s="20"/>
      <c r="G448" s="20"/>
      <c r="H448" s="20"/>
      <c r="P448" s="15">
        <f>P447+7</f>
        <v>43829</v>
      </c>
      <c r="Q448" s="15">
        <f>P448+1</f>
        <v>43830</v>
      </c>
    </row>
    <row r="449" spans="1:20" x14ac:dyDescent="0.25">
      <c r="A449" s="4" t="str">
        <f t="shared" si="314"/>
        <v>Admin Support - Elem/Middle</v>
      </c>
      <c r="B449" s="9" t="s">
        <v>69</v>
      </c>
      <c r="D449" s="20"/>
      <c r="E449" s="20"/>
      <c r="F449" s="16"/>
      <c r="G449" s="11"/>
      <c r="H449" s="11"/>
      <c r="L449" s="17">
        <f>Q448+1</f>
        <v>43831</v>
      </c>
      <c r="S449" s="15">
        <f>L449+1</f>
        <v>43832</v>
      </c>
      <c r="T449" s="15">
        <f>S449+1</f>
        <v>43833</v>
      </c>
    </row>
    <row r="450" spans="1:20" x14ac:dyDescent="0.25">
      <c r="A450" s="4" t="str">
        <f>A448</f>
        <v>Admin Support - Elem/Middle</v>
      </c>
      <c r="B450" s="9" t="s">
        <v>69</v>
      </c>
      <c r="C450" s="27"/>
      <c r="D450" s="13">
        <f>P448+7</f>
        <v>43836</v>
      </c>
      <c r="E450" s="13">
        <f t="shared" ref="E450:E455" si="335">D450+1</f>
        <v>43837</v>
      </c>
      <c r="F450" s="13">
        <f t="shared" ref="F450:F455" si="336">E450+1</f>
        <v>43838</v>
      </c>
      <c r="G450" s="13">
        <f t="shared" ref="G450:G455" si="337">F450+1</f>
        <v>43839</v>
      </c>
      <c r="H450" s="13">
        <f t="shared" ref="H450:H455" si="338">G450+1</f>
        <v>43840</v>
      </c>
      <c r="I450" s="27"/>
    </row>
    <row r="451" spans="1:20" x14ac:dyDescent="0.25">
      <c r="A451" s="4" t="str">
        <f t="shared" si="314"/>
        <v>Admin Support - Elem/Middle</v>
      </c>
      <c r="B451" s="9" t="s">
        <v>69</v>
      </c>
      <c r="C451" s="27"/>
      <c r="D451" s="13">
        <f t="shared" si="320"/>
        <v>43843</v>
      </c>
      <c r="E451" s="13">
        <f t="shared" si="335"/>
        <v>43844</v>
      </c>
      <c r="F451" s="13">
        <f t="shared" si="336"/>
        <v>43845</v>
      </c>
      <c r="G451" s="13">
        <f t="shared" si="337"/>
        <v>43846</v>
      </c>
      <c r="H451" s="13">
        <f t="shared" si="338"/>
        <v>43847</v>
      </c>
      <c r="I451" s="27"/>
    </row>
    <row r="452" spans="1:20" x14ac:dyDescent="0.25">
      <c r="A452" s="4" t="str">
        <f t="shared" si="314"/>
        <v>Admin Support - Elem/Middle</v>
      </c>
      <c r="B452" s="9" t="s">
        <v>69</v>
      </c>
      <c r="C452" s="27"/>
      <c r="D452" s="13">
        <f t="shared" si="320"/>
        <v>43850</v>
      </c>
      <c r="E452" s="13">
        <f t="shared" si="335"/>
        <v>43851</v>
      </c>
      <c r="F452" s="13">
        <f t="shared" si="336"/>
        <v>43852</v>
      </c>
      <c r="G452" s="13">
        <f t="shared" si="337"/>
        <v>43853</v>
      </c>
      <c r="H452" s="13">
        <f t="shared" si="338"/>
        <v>43854</v>
      </c>
      <c r="I452" s="27"/>
    </row>
    <row r="453" spans="1:20" x14ac:dyDescent="0.25">
      <c r="A453" s="4" t="str">
        <f t="shared" si="314"/>
        <v>Admin Support - Elem/Middle</v>
      </c>
      <c r="B453" s="9" t="s">
        <v>69</v>
      </c>
      <c r="C453" s="27"/>
      <c r="D453" s="13">
        <f t="shared" si="320"/>
        <v>43857</v>
      </c>
      <c r="E453" s="13">
        <f t="shared" si="335"/>
        <v>43858</v>
      </c>
      <c r="F453" s="13">
        <f t="shared" si="336"/>
        <v>43859</v>
      </c>
      <c r="G453" s="13">
        <f t="shared" si="337"/>
        <v>43860</v>
      </c>
      <c r="H453" s="13">
        <f t="shared" si="338"/>
        <v>43861</v>
      </c>
      <c r="I453" s="27"/>
    </row>
    <row r="454" spans="1:20" x14ac:dyDescent="0.25">
      <c r="A454" s="4" t="str">
        <f>A453</f>
        <v>Admin Support - Elem/Middle</v>
      </c>
      <c r="B454" s="9" t="s">
        <v>70</v>
      </c>
      <c r="C454" s="27"/>
      <c r="D454" s="13">
        <f>D453+7</f>
        <v>43864</v>
      </c>
      <c r="E454" s="13">
        <f t="shared" si="335"/>
        <v>43865</v>
      </c>
      <c r="F454" s="13">
        <f t="shared" si="336"/>
        <v>43866</v>
      </c>
      <c r="G454" s="13">
        <f t="shared" si="337"/>
        <v>43867</v>
      </c>
      <c r="H454" s="13">
        <f t="shared" si="338"/>
        <v>43868</v>
      </c>
      <c r="I454" s="27"/>
    </row>
    <row r="455" spans="1:20" x14ac:dyDescent="0.25">
      <c r="A455" s="4" t="str">
        <f t="shared" si="314"/>
        <v>Admin Support - Elem/Middle</v>
      </c>
      <c r="B455" s="9" t="s">
        <v>70</v>
      </c>
      <c r="C455" s="27"/>
      <c r="D455" s="13">
        <f t="shared" si="320"/>
        <v>43871</v>
      </c>
      <c r="E455" s="13">
        <f t="shared" si="335"/>
        <v>43872</v>
      </c>
      <c r="F455" s="13">
        <f t="shared" si="336"/>
        <v>43873</v>
      </c>
      <c r="G455" s="13">
        <f t="shared" si="337"/>
        <v>43874</v>
      </c>
      <c r="H455" s="13">
        <f t="shared" si="338"/>
        <v>43875</v>
      </c>
      <c r="I455" s="27"/>
    </row>
    <row r="456" spans="1:20" x14ac:dyDescent="0.25">
      <c r="A456" s="4" t="str">
        <f t="shared" si="314"/>
        <v>Admin Support - Elem/Middle</v>
      </c>
      <c r="B456" s="9" t="s">
        <v>70</v>
      </c>
      <c r="D456" s="16"/>
      <c r="E456" s="11"/>
      <c r="F456" s="11"/>
      <c r="G456" s="11"/>
      <c r="H456" s="11"/>
      <c r="J456" s="17">
        <f>D455+7</f>
        <v>43878</v>
      </c>
      <c r="Q456" s="15">
        <f>J456+1</f>
        <v>43879</v>
      </c>
      <c r="R456" s="15">
        <f>Q456+1</f>
        <v>43880</v>
      </c>
      <c r="S456" s="15">
        <f>R456+1</f>
        <v>43881</v>
      </c>
      <c r="T456" s="15">
        <f>S456+1</f>
        <v>43882</v>
      </c>
    </row>
    <row r="457" spans="1:20" x14ac:dyDescent="0.25">
      <c r="A457" s="4" t="str">
        <f t="shared" si="314"/>
        <v>Admin Support - Elem/Middle</v>
      </c>
      <c r="B457" s="9" t="s">
        <v>70</v>
      </c>
      <c r="C457" s="27"/>
      <c r="D457" s="13">
        <f>J456+7</f>
        <v>43885</v>
      </c>
      <c r="E457" s="13">
        <f t="shared" ref="E457:E462" si="339">D457+1</f>
        <v>43886</v>
      </c>
      <c r="F457" s="13">
        <f t="shared" ref="F457:F461" si="340">E457+1</f>
        <v>43887</v>
      </c>
      <c r="G457" s="13">
        <f t="shared" ref="G457:G461" si="341">F457+1</f>
        <v>43888</v>
      </c>
      <c r="H457" s="13">
        <f t="shared" ref="H457:H461" si="342">G457+1</f>
        <v>43889</v>
      </c>
      <c r="I457" s="27"/>
    </row>
    <row r="458" spans="1:20" x14ac:dyDescent="0.25">
      <c r="A458" s="4" t="str">
        <f>A457</f>
        <v>Admin Support - Elem/Middle</v>
      </c>
      <c r="B458" s="9" t="s">
        <v>71</v>
      </c>
      <c r="C458" s="27"/>
      <c r="D458" s="13">
        <f>D457+7</f>
        <v>43892</v>
      </c>
      <c r="E458" s="13">
        <f t="shared" si="339"/>
        <v>43893</v>
      </c>
      <c r="F458" s="13">
        <f t="shared" si="340"/>
        <v>43894</v>
      </c>
      <c r="G458" s="13">
        <f t="shared" si="341"/>
        <v>43895</v>
      </c>
      <c r="H458" s="13">
        <f t="shared" si="342"/>
        <v>43896</v>
      </c>
      <c r="I458" s="27"/>
    </row>
    <row r="459" spans="1:20" x14ac:dyDescent="0.25">
      <c r="A459" s="4" t="str">
        <f t="shared" si="314"/>
        <v>Admin Support - Elem/Middle</v>
      </c>
      <c r="B459" s="9" t="s">
        <v>71</v>
      </c>
      <c r="C459" s="27"/>
      <c r="D459" s="13">
        <f t="shared" si="320"/>
        <v>43899</v>
      </c>
      <c r="E459" s="13">
        <f t="shared" si="339"/>
        <v>43900</v>
      </c>
      <c r="F459" s="13">
        <f t="shared" si="340"/>
        <v>43901</v>
      </c>
      <c r="G459" s="13">
        <f t="shared" si="341"/>
        <v>43902</v>
      </c>
      <c r="H459" s="13">
        <f t="shared" si="342"/>
        <v>43903</v>
      </c>
      <c r="I459" s="27"/>
    </row>
    <row r="460" spans="1:20" x14ac:dyDescent="0.25">
      <c r="A460" s="4" t="str">
        <f t="shared" si="314"/>
        <v>Admin Support - Elem/Middle</v>
      </c>
      <c r="B460" s="9" t="s">
        <v>71</v>
      </c>
      <c r="C460" s="27"/>
      <c r="D460" s="13">
        <f t="shared" si="320"/>
        <v>43906</v>
      </c>
      <c r="E460" s="13">
        <f t="shared" si="339"/>
        <v>43907</v>
      </c>
      <c r="F460" s="13">
        <f t="shared" si="340"/>
        <v>43908</v>
      </c>
      <c r="G460" s="13">
        <f t="shared" si="341"/>
        <v>43909</v>
      </c>
      <c r="H460" s="13">
        <f t="shared" si="342"/>
        <v>43910</v>
      </c>
      <c r="I460" s="27"/>
    </row>
    <row r="461" spans="1:20" x14ac:dyDescent="0.25">
      <c r="A461" s="4" t="str">
        <f t="shared" si="314"/>
        <v>Admin Support - Elem/Middle</v>
      </c>
      <c r="B461" s="9" t="s">
        <v>71</v>
      </c>
      <c r="C461" s="27"/>
      <c r="D461" s="13">
        <f t="shared" si="320"/>
        <v>43913</v>
      </c>
      <c r="E461" s="13">
        <f t="shared" si="339"/>
        <v>43914</v>
      </c>
      <c r="F461" s="13">
        <f t="shared" si="340"/>
        <v>43915</v>
      </c>
      <c r="G461" s="13">
        <f t="shared" si="341"/>
        <v>43916</v>
      </c>
      <c r="H461" s="13">
        <f t="shared" si="342"/>
        <v>43917</v>
      </c>
      <c r="I461" s="27"/>
    </row>
    <row r="462" spans="1:20" x14ac:dyDescent="0.25">
      <c r="A462" s="4" t="str">
        <f t="shared" si="314"/>
        <v>Admin Support - Elem/Middle</v>
      </c>
      <c r="B462" s="9" t="s">
        <v>71</v>
      </c>
      <c r="C462" s="27"/>
      <c r="D462" s="13">
        <f t="shared" si="320"/>
        <v>43920</v>
      </c>
      <c r="E462" s="13">
        <f t="shared" si="339"/>
        <v>43921</v>
      </c>
      <c r="F462" s="20"/>
      <c r="G462" s="20"/>
      <c r="H462" s="20"/>
      <c r="I462" s="27"/>
    </row>
    <row r="463" spans="1:20" x14ac:dyDescent="0.25">
      <c r="A463" s="4" t="str">
        <f t="shared" si="314"/>
        <v>Admin Support - Elem/Middle</v>
      </c>
      <c r="B463" s="9" t="s">
        <v>6</v>
      </c>
      <c r="C463" s="27"/>
      <c r="D463" s="21"/>
      <c r="E463" s="21"/>
      <c r="F463" s="13">
        <f>E462+1</f>
        <v>43922</v>
      </c>
      <c r="G463" s="13">
        <f>F463+1</f>
        <v>43923</v>
      </c>
      <c r="H463" s="13">
        <f>G463+1</f>
        <v>43924</v>
      </c>
      <c r="I463" s="27"/>
    </row>
    <row r="464" spans="1:20" x14ac:dyDescent="0.25">
      <c r="A464" s="4" t="str">
        <f>A462</f>
        <v>Admin Support - Elem/Middle</v>
      </c>
      <c r="B464" s="9" t="s">
        <v>6</v>
      </c>
      <c r="D464" s="13">
        <f>D462+7</f>
        <v>43927</v>
      </c>
      <c r="E464" s="13">
        <f t="shared" ref="E464" si="343">D464+1</f>
        <v>43928</v>
      </c>
      <c r="F464" s="13">
        <f t="shared" ref="F464" si="344">E464+1</f>
        <v>43929</v>
      </c>
      <c r="G464" s="13">
        <f t="shared" ref="G464" si="345">F464+1</f>
        <v>43930</v>
      </c>
      <c r="H464" s="16"/>
      <c r="N464" s="17">
        <f>G464+1</f>
        <v>43931</v>
      </c>
    </row>
    <row r="465" spans="1:20" x14ac:dyDescent="0.25">
      <c r="A465" s="4" t="str">
        <f t="shared" si="314"/>
        <v>Admin Support - Elem/Middle</v>
      </c>
      <c r="B465" s="9" t="s">
        <v>6</v>
      </c>
      <c r="D465" s="16"/>
      <c r="E465" s="11"/>
      <c r="F465" s="11"/>
      <c r="G465" s="11"/>
      <c r="H465" s="11"/>
      <c r="J465" s="17">
        <f>D464+7</f>
        <v>43934</v>
      </c>
      <c r="Q465" s="15">
        <f>J465+1</f>
        <v>43935</v>
      </c>
      <c r="R465" s="15">
        <f>Q465+1</f>
        <v>43936</v>
      </c>
      <c r="S465" s="15">
        <f>R465+1</f>
        <v>43937</v>
      </c>
      <c r="T465" s="15">
        <f>S465+1</f>
        <v>43938</v>
      </c>
    </row>
    <row r="466" spans="1:20" x14ac:dyDescent="0.25">
      <c r="A466" s="4" t="str">
        <f t="shared" si="314"/>
        <v>Admin Support - Elem/Middle</v>
      </c>
      <c r="B466" s="9" t="s">
        <v>6</v>
      </c>
      <c r="C466" s="27"/>
      <c r="D466" s="12">
        <f>J465+7</f>
        <v>43941</v>
      </c>
      <c r="E466" s="13">
        <f>D466+1</f>
        <v>43942</v>
      </c>
      <c r="F466" s="13">
        <f t="shared" ref="F466:F467" si="346">E466+1</f>
        <v>43943</v>
      </c>
      <c r="G466" s="13">
        <f t="shared" ref="G466:G467" si="347">F466+1</f>
        <v>43944</v>
      </c>
      <c r="H466" s="13">
        <f t="shared" ref="H466" si="348">G466+1</f>
        <v>43945</v>
      </c>
      <c r="I466" s="27"/>
    </row>
    <row r="467" spans="1:20" x14ac:dyDescent="0.25">
      <c r="A467" s="4" t="str">
        <f t="shared" si="314"/>
        <v>Admin Support - Elem/Middle</v>
      </c>
      <c r="B467" s="9" t="s">
        <v>6</v>
      </c>
      <c r="C467" s="27"/>
      <c r="D467" s="13">
        <f>D466+7</f>
        <v>43948</v>
      </c>
      <c r="E467" s="13">
        <f t="shared" ref="E467" si="349">D467+1</f>
        <v>43949</v>
      </c>
      <c r="F467" s="13">
        <f t="shared" si="346"/>
        <v>43950</v>
      </c>
      <c r="G467" s="13">
        <f t="shared" si="347"/>
        <v>43951</v>
      </c>
      <c r="H467" s="20"/>
      <c r="I467" s="27"/>
    </row>
    <row r="468" spans="1:20" x14ac:dyDescent="0.25">
      <c r="A468" s="4" t="str">
        <f t="shared" si="314"/>
        <v>Admin Support - Elem/Middle</v>
      </c>
      <c r="B468" s="9" t="s">
        <v>7</v>
      </c>
      <c r="C468" s="27"/>
      <c r="D468" s="21"/>
      <c r="E468" s="21"/>
      <c r="F468" s="21"/>
      <c r="G468" s="21"/>
      <c r="H468" s="13">
        <f>G467+1</f>
        <v>43952</v>
      </c>
      <c r="I468" s="27"/>
    </row>
    <row r="469" spans="1:20" x14ac:dyDescent="0.25">
      <c r="A469" s="4" t="str">
        <f>A467</f>
        <v>Admin Support - Elem/Middle</v>
      </c>
      <c r="B469" s="9" t="s">
        <v>7</v>
      </c>
      <c r="C469" s="27"/>
      <c r="D469" s="13">
        <f>D467+7</f>
        <v>43955</v>
      </c>
      <c r="E469" s="13">
        <f t="shared" ref="E469:E470" si="350">D469+1</f>
        <v>43956</v>
      </c>
      <c r="F469" s="13">
        <f t="shared" ref="F469:F476" si="351">E469+1</f>
        <v>43957</v>
      </c>
      <c r="G469" s="13">
        <f t="shared" ref="G469:G476" si="352">F469+1</f>
        <v>43958</v>
      </c>
      <c r="H469" s="13">
        <f t="shared" ref="H469:H475" si="353">G469+1</f>
        <v>43959</v>
      </c>
      <c r="I469" s="27"/>
    </row>
    <row r="470" spans="1:20" x14ac:dyDescent="0.25">
      <c r="A470" s="4" t="str">
        <f t="shared" si="314"/>
        <v>Admin Support - Elem/Middle</v>
      </c>
      <c r="B470" s="9" t="s">
        <v>7</v>
      </c>
      <c r="C470" s="27"/>
      <c r="D470" s="13">
        <f t="shared" ref="D470:D476" si="354">D469+7</f>
        <v>43962</v>
      </c>
      <c r="E470" s="13">
        <f t="shared" si="350"/>
        <v>43963</v>
      </c>
      <c r="F470" s="13">
        <f t="shared" si="351"/>
        <v>43964</v>
      </c>
      <c r="G470" s="13">
        <f t="shared" si="352"/>
        <v>43965</v>
      </c>
      <c r="H470" s="13">
        <f t="shared" si="353"/>
        <v>43966</v>
      </c>
      <c r="I470" s="27"/>
    </row>
    <row r="471" spans="1:20" x14ac:dyDescent="0.25">
      <c r="A471" s="4" t="str">
        <f t="shared" si="314"/>
        <v>Admin Support - Elem/Middle</v>
      </c>
      <c r="B471" s="9" t="s">
        <v>7</v>
      </c>
      <c r="C471" s="27"/>
      <c r="D471" s="16"/>
      <c r="E471" s="13">
        <f>J471+1</f>
        <v>43970</v>
      </c>
      <c r="F471" s="13">
        <f t="shared" si="351"/>
        <v>43971</v>
      </c>
      <c r="G471" s="13">
        <f t="shared" si="352"/>
        <v>43972</v>
      </c>
      <c r="H471" s="13">
        <f t="shared" si="353"/>
        <v>43973</v>
      </c>
      <c r="I471" s="27"/>
      <c r="J471" s="17">
        <f>D470+7</f>
        <v>43969</v>
      </c>
    </row>
    <row r="472" spans="1:20" x14ac:dyDescent="0.25">
      <c r="A472" s="4" t="str">
        <f t="shared" si="314"/>
        <v>Admin Support - Elem/Middle</v>
      </c>
      <c r="B472" s="9" t="s">
        <v>7</v>
      </c>
      <c r="C472" s="27"/>
      <c r="D472" s="13">
        <f>J471+7</f>
        <v>43976</v>
      </c>
      <c r="E472" s="13">
        <f t="shared" ref="E472:E476" si="355">D472+1</f>
        <v>43977</v>
      </c>
      <c r="F472" s="13">
        <f t="shared" si="351"/>
        <v>43978</v>
      </c>
      <c r="G472" s="13">
        <f t="shared" si="352"/>
        <v>43979</v>
      </c>
      <c r="H472" s="13">
        <f t="shared" si="353"/>
        <v>43980</v>
      </c>
      <c r="I472" s="27"/>
    </row>
    <row r="473" spans="1:20" x14ac:dyDescent="0.25">
      <c r="A473" s="4" t="str">
        <f t="shared" si="314"/>
        <v>Admin Support - Elem/Middle</v>
      </c>
      <c r="B473" s="9" t="s">
        <v>8</v>
      </c>
      <c r="C473" s="27"/>
      <c r="D473" s="13">
        <f t="shared" si="354"/>
        <v>43983</v>
      </c>
      <c r="E473" s="13">
        <f t="shared" si="355"/>
        <v>43984</v>
      </c>
      <c r="F473" s="13">
        <f t="shared" si="351"/>
        <v>43985</v>
      </c>
      <c r="G473" s="13">
        <f t="shared" si="352"/>
        <v>43986</v>
      </c>
      <c r="H473" s="13">
        <f t="shared" si="353"/>
        <v>43987</v>
      </c>
      <c r="I473" s="27"/>
    </row>
    <row r="474" spans="1:20" x14ac:dyDescent="0.25">
      <c r="A474" s="4" t="str">
        <f t="shared" si="314"/>
        <v>Admin Support - Elem/Middle</v>
      </c>
      <c r="B474" s="9" t="s">
        <v>8</v>
      </c>
      <c r="C474" s="27"/>
      <c r="D474" s="13">
        <f t="shared" si="354"/>
        <v>43990</v>
      </c>
      <c r="E474" s="13">
        <f t="shared" si="355"/>
        <v>43991</v>
      </c>
      <c r="F474" s="13">
        <f t="shared" si="351"/>
        <v>43992</v>
      </c>
      <c r="G474" s="13">
        <f t="shared" si="352"/>
        <v>43993</v>
      </c>
      <c r="H474" s="13">
        <f t="shared" si="353"/>
        <v>43994</v>
      </c>
      <c r="I474" s="27"/>
    </row>
    <row r="475" spans="1:20" x14ac:dyDescent="0.25">
      <c r="A475" s="4" t="str">
        <f t="shared" si="314"/>
        <v>Admin Support - Elem/Middle</v>
      </c>
      <c r="B475" s="9" t="s">
        <v>8</v>
      </c>
      <c r="C475" s="27"/>
      <c r="D475" s="13">
        <f t="shared" si="354"/>
        <v>43997</v>
      </c>
      <c r="E475" s="13">
        <f t="shared" si="355"/>
        <v>43998</v>
      </c>
      <c r="F475" s="13">
        <f t="shared" si="351"/>
        <v>43999</v>
      </c>
      <c r="G475" s="13">
        <f t="shared" si="352"/>
        <v>44000</v>
      </c>
      <c r="H475" s="13">
        <f t="shared" si="353"/>
        <v>44001</v>
      </c>
      <c r="I475" s="27"/>
    </row>
    <row r="476" spans="1:20" x14ac:dyDescent="0.25">
      <c r="A476" s="4" t="str">
        <f t="shared" si="314"/>
        <v>Admin Support - Elem/Middle</v>
      </c>
      <c r="B476" s="9" t="s">
        <v>8</v>
      </c>
      <c r="C476" s="27"/>
      <c r="D476" s="13">
        <f t="shared" si="354"/>
        <v>44004</v>
      </c>
      <c r="E476" s="13">
        <f t="shared" si="355"/>
        <v>44005</v>
      </c>
      <c r="F476" s="13">
        <f t="shared" si="351"/>
        <v>44006</v>
      </c>
      <c r="G476" s="13">
        <f t="shared" si="352"/>
        <v>44007</v>
      </c>
      <c r="H476" s="12">
        <f>G476+1</f>
        <v>44008</v>
      </c>
      <c r="I476" s="27"/>
    </row>
    <row r="477" spans="1:20" x14ac:dyDescent="0.25">
      <c r="A477" s="4" t="str">
        <f t="shared" si="314"/>
        <v>Admin Support - Elem/Middle</v>
      </c>
      <c r="B477" s="9" t="s">
        <v>8</v>
      </c>
      <c r="C477" s="27"/>
      <c r="D477" s="11"/>
      <c r="E477" s="11"/>
      <c r="F477" s="20"/>
      <c r="G477" s="20"/>
      <c r="H477" s="20"/>
      <c r="I477" s="27"/>
      <c r="P477" s="15">
        <f>D476+7</f>
        <v>44011</v>
      </c>
      <c r="Q477" s="15">
        <f t="shared" ref="Q477" si="356">P477+1</f>
        <v>44012</v>
      </c>
    </row>
    <row r="478" spans="1:20" x14ac:dyDescent="0.25">
      <c r="A478" s="4" t="str">
        <f t="shared" si="314"/>
        <v>Admin Support - Elem/Middle</v>
      </c>
      <c r="B478" s="9" t="s">
        <v>9</v>
      </c>
      <c r="C478" s="27"/>
      <c r="D478" s="20"/>
      <c r="E478" s="20"/>
      <c r="F478" s="20"/>
      <c r="G478" s="11"/>
      <c r="H478" s="11"/>
      <c r="I478" s="27"/>
      <c r="L478" s="17">
        <f>Q477+1</f>
        <v>44013</v>
      </c>
      <c r="S478" s="15">
        <f>L478+1</f>
        <v>44014</v>
      </c>
      <c r="T478" s="15">
        <f>S478+1</f>
        <v>44015</v>
      </c>
    </row>
    <row r="479" spans="1:20" x14ac:dyDescent="0.25">
      <c r="A479" s="4" t="str">
        <f>A477</f>
        <v>Admin Support - Elem/Middle</v>
      </c>
      <c r="B479" s="9" t="s">
        <v>9</v>
      </c>
      <c r="C479" s="27"/>
      <c r="D479" s="11"/>
      <c r="E479" s="11"/>
      <c r="F479" s="11"/>
      <c r="G479" s="11"/>
      <c r="H479" s="11"/>
      <c r="I479" s="27"/>
      <c r="P479" s="15">
        <f>P477+7</f>
        <v>44018</v>
      </c>
      <c r="Q479" s="15">
        <f t="shared" ref="Q479:Q482" si="357">P479+1</f>
        <v>44019</v>
      </c>
      <c r="R479" s="15">
        <f t="shared" ref="R479:R482" si="358">Q479+1</f>
        <v>44020</v>
      </c>
      <c r="S479" s="15">
        <f t="shared" ref="S479:S482" si="359">R479+1</f>
        <v>44021</v>
      </c>
      <c r="T479" s="15">
        <f t="shared" ref="T479:T482" si="360">S479+1</f>
        <v>44022</v>
      </c>
    </row>
    <row r="480" spans="1:20" x14ac:dyDescent="0.25">
      <c r="A480" s="4" t="str">
        <f t="shared" si="314"/>
        <v>Admin Support - Elem/Middle</v>
      </c>
      <c r="B480" s="9" t="s">
        <v>9</v>
      </c>
      <c r="C480" s="27"/>
      <c r="D480" s="11"/>
      <c r="E480" s="11"/>
      <c r="F480" s="11"/>
      <c r="G480" s="11"/>
      <c r="H480" s="11"/>
      <c r="I480" s="27"/>
      <c r="P480" s="15">
        <f t="shared" ref="P480:P482" si="361">P479+7</f>
        <v>44025</v>
      </c>
      <c r="Q480" s="15">
        <f t="shared" si="357"/>
        <v>44026</v>
      </c>
      <c r="R480" s="15">
        <f t="shared" si="358"/>
        <v>44027</v>
      </c>
      <c r="S480" s="15">
        <f t="shared" si="359"/>
        <v>44028</v>
      </c>
      <c r="T480" s="15">
        <f t="shared" si="360"/>
        <v>44029</v>
      </c>
    </row>
    <row r="481" spans="1:20" x14ac:dyDescent="0.25">
      <c r="A481" s="4" t="str">
        <f t="shared" si="314"/>
        <v>Admin Support - Elem/Middle</v>
      </c>
      <c r="B481" s="9" t="s">
        <v>9</v>
      </c>
      <c r="C481" s="27"/>
      <c r="D481" s="11"/>
      <c r="E481" s="11"/>
      <c r="F481" s="11"/>
      <c r="G481" s="11"/>
      <c r="H481" s="11"/>
      <c r="I481" s="27"/>
      <c r="P481" s="15">
        <f t="shared" si="361"/>
        <v>44032</v>
      </c>
      <c r="Q481" s="15">
        <f t="shared" si="357"/>
        <v>44033</v>
      </c>
      <c r="R481" s="15">
        <f t="shared" si="358"/>
        <v>44034</v>
      </c>
      <c r="S481" s="15">
        <f t="shared" si="359"/>
        <v>44035</v>
      </c>
      <c r="T481" s="15">
        <f t="shared" si="360"/>
        <v>44036</v>
      </c>
    </row>
    <row r="482" spans="1:20" x14ac:dyDescent="0.25">
      <c r="A482" s="4" t="str">
        <f t="shared" si="314"/>
        <v>Admin Support - Elem/Middle</v>
      </c>
      <c r="B482" s="9" t="s">
        <v>9</v>
      </c>
      <c r="C482" s="27"/>
      <c r="D482" s="11"/>
      <c r="E482" s="11"/>
      <c r="F482" s="11"/>
      <c r="G482" s="11"/>
      <c r="H482" s="11"/>
      <c r="I482" s="27"/>
      <c r="P482" s="15">
        <f t="shared" si="361"/>
        <v>44039</v>
      </c>
      <c r="Q482" s="15">
        <f t="shared" si="357"/>
        <v>44040</v>
      </c>
      <c r="R482" s="15">
        <f t="shared" si="358"/>
        <v>44041</v>
      </c>
      <c r="S482" s="15">
        <f t="shared" si="359"/>
        <v>44042</v>
      </c>
      <c r="T482" s="15">
        <f t="shared" si="360"/>
        <v>44043</v>
      </c>
    </row>
    <row r="483" spans="1:20" s="22" customFormat="1" x14ac:dyDescent="0.25">
      <c r="A483" s="28"/>
      <c r="B483" s="28"/>
      <c r="C483" s="24"/>
      <c r="D483" s="24"/>
      <c r="E483" s="24"/>
      <c r="F483" s="24"/>
      <c r="G483" s="24"/>
      <c r="H483" s="24"/>
      <c r="I483" s="24"/>
      <c r="J483" s="24"/>
      <c r="K483" s="24"/>
      <c r="L483" s="24"/>
      <c r="M483" s="24"/>
      <c r="N483" s="24"/>
      <c r="O483" s="24"/>
      <c r="P483" s="24"/>
    </row>
    <row r="484" spans="1:20" x14ac:dyDescent="0.25">
      <c r="A484" s="23" t="str">
        <f>Schedules!A10</f>
        <v>Admin Assist - Elementary</v>
      </c>
      <c r="B484" s="9" t="s">
        <v>64</v>
      </c>
      <c r="C484" s="27"/>
      <c r="D484" s="21"/>
      <c r="E484" s="21"/>
      <c r="F484" s="21"/>
      <c r="G484" s="15"/>
      <c r="H484" s="15"/>
      <c r="I484" s="27"/>
      <c r="P484" s="12"/>
      <c r="Q484" s="12"/>
      <c r="R484" s="12"/>
      <c r="S484" s="15">
        <f>S485-7</f>
        <v>43678</v>
      </c>
      <c r="T484" s="15">
        <f t="shared" ref="T484:T486" si="362">S484+1</f>
        <v>43679</v>
      </c>
    </row>
    <row r="485" spans="1:20" x14ac:dyDescent="0.25">
      <c r="A485" s="4" t="str">
        <f>A484</f>
        <v>Admin Assist - Elementary</v>
      </c>
      <c r="B485" s="9" t="s">
        <v>64</v>
      </c>
      <c r="C485" s="27"/>
      <c r="D485" s="15"/>
      <c r="E485" s="15"/>
      <c r="F485" s="15"/>
      <c r="G485" s="15"/>
      <c r="H485" s="15"/>
      <c r="I485" s="27"/>
      <c r="P485" s="17">
        <f>P486-7</f>
        <v>43682</v>
      </c>
      <c r="Q485" s="15">
        <f>P485+1</f>
        <v>43683</v>
      </c>
      <c r="R485" s="15">
        <f>Q485+1</f>
        <v>43684</v>
      </c>
      <c r="S485" s="15">
        <f t="shared" ref="S485:S486" si="363">R485+1</f>
        <v>43685</v>
      </c>
      <c r="T485" s="15">
        <f t="shared" si="362"/>
        <v>43686</v>
      </c>
    </row>
    <row r="486" spans="1:20" x14ac:dyDescent="0.25">
      <c r="A486" s="4" t="str">
        <f t="shared" ref="A486:A542" si="364">A485</f>
        <v>Admin Assist - Elementary</v>
      </c>
      <c r="B486" s="9" t="s">
        <v>64</v>
      </c>
      <c r="C486" s="27"/>
      <c r="D486" s="15"/>
      <c r="E486" s="15"/>
      <c r="F486" s="15"/>
      <c r="G486" s="15"/>
      <c r="H486" s="15"/>
      <c r="I486" s="27"/>
      <c r="P486" s="15">
        <f>D487-7</f>
        <v>43689</v>
      </c>
      <c r="Q486" s="15">
        <f>P486+1</f>
        <v>43690</v>
      </c>
      <c r="R486" s="15">
        <f>Q486+1</f>
        <v>43691</v>
      </c>
      <c r="S486" s="15">
        <f t="shared" si="363"/>
        <v>43692</v>
      </c>
      <c r="T486" s="15">
        <f t="shared" si="362"/>
        <v>43693</v>
      </c>
    </row>
    <row r="487" spans="1:20" x14ac:dyDescent="0.25">
      <c r="A487" s="4" t="str">
        <f t="shared" si="364"/>
        <v>Admin Assist - Elementary</v>
      </c>
      <c r="B487" s="9" t="s">
        <v>64</v>
      </c>
      <c r="C487" s="27"/>
      <c r="D487" s="12">
        <f>D488-7</f>
        <v>43696</v>
      </c>
      <c r="E487" s="12">
        <f>D487+1</f>
        <v>43697</v>
      </c>
      <c r="F487" s="12">
        <f t="shared" ref="F487" si="365">E487+1</f>
        <v>43698</v>
      </c>
      <c r="G487" s="12">
        <f>F487+1</f>
        <v>43699</v>
      </c>
      <c r="H487" s="12">
        <f>G487+1</f>
        <v>43700</v>
      </c>
      <c r="I487" s="27"/>
    </row>
    <row r="488" spans="1:20" x14ac:dyDescent="0.25">
      <c r="A488" s="4" t="str">
        <f t="shared" si="364"/>
        <v>Admin Assist - Elementary</v>
      </c>
      <c r="B488" s="9" t="s">
        <v>64</v>
      </c>
      <c r="C488" s="27"/>
      <c r="D488" s="14">
        <v>43703</v>
      </c>
      <c r="E488" s="12">
        <f>D488+1</f>
        <v>43704</v>
      </c>
      <c r="F488" s="12">
        <f>E488+1</f>
        <v>43705</v>
      </c>
      <c r="G488" s="12">
        <f>F488+1</f>
        <v>43706</v>
      </c>
      <c r="H488" s="12">
        <f>G488+1</f>
        <v>43707</v>
      </c>
      <c r="I488" s="27"/>
    </row>
    <row r="489" spans="1:20" x14ac:dyDescent="0.25">
      <c r="A489" s="4" t="str">
        <f t="shared" si="364"/>
        <v>Admin Assist - Elementary</v>
      </c>
      <c r="B489" s="9" t="s">
        <v>65</v>
      </c>
      <c r="C489" s="27"/>
      <c r="D489" s="16"/>
      <c r="E489" s="12">
        <f>J489+1</f>
        <v>43711</v>
      </c>
      <c r="F489" s="12">
        <f t="shared" ref="F489:F492" si="366">E489+1</f>
        <v>43712</v>
      </c>
      <c r="G489" s="12">
        <f t="shared" ref="G489:G492" si="367">F489+1</f>
        <v>43713</v>
      </c>
      <c r="H489" s="12">
        <f t="shared" ref="H489:H492" si="368">G489+1</f>
        <v>43714</v>
      </c>
      <c r="I489" s="27"/>
      <c r="J489" s="17">
        <f>D488+7</f>
        <v>43710</v>
      </c>
    </row>
    <row r="490" spans="1:20" x14ac:dyDescent="0.25">
      <c r="A490" s="4" t="str">
        <f t="shared" si="364"/>
        <v>Admin Assist - Elementary</v>
      </c>
      <c r="B490" s="9" t="s">
        <v>65</v>
      </c>
      <c r="C490" s="27"/>
      <c r="D490" s="13">
        <f>J489+7</f>
        <v>43717</v>
      </c>
      <c r="E490" s="13">
        <f t="shared" ref="E490:E492" si="369">D490+1</f>
        <v>43718</v>
      </c>
      <c r="F490" s="13">
        <f t="shared" si="366"/>
        <v>43719</v>
      </c>
      <c r="G490" s="13">
        <f t="shared" si="367"/>
        <v>43720</v>
      </c>
      <c r="H490" s="13">
        <f t="shared" si="368"/>
        <v>43721</v>
      </c>
      <c r="I490" s="27"/>
    </row>
    <row r="491" spans="1:20" x14ac:dyDescent="0.25">
      <c r="A491" s="4" t="str">
        <f t="shared" si="364"/>
        <v>Admin Assist - Elementary</v>
      </c>
      <c r="B491" s="9" t="s">
        <v>65</v>
      </c>
      <c r="C491" s="27"/>
      <c r="D491" s="13">
        <f t="shared" ref="D491:D522" si="370">D490+7</f>
        <v>43724</v>
      </c>
      <c r="E491" s="13">
        <f t="shared" si="369"/>
        <v>43725</v>
      </c>
      <c r="F491" s="13">
        <f t="shared" si="366"/>
        <v>43726</v>
      </c>
      <c r="G491" s="13">
        <f t="shared" si="367"/>
        <v>43727</v>
      </c>
      <c r="H491" s="13">
        <f t="shared" si="368"/>
        <v>43728</v>
      </c>
      <c r="I491" s="27"/>
    </row>
    <row r="492" spans="1:20" x14ac:dyDescent="0.25">
      <c r="A492" s="4" t="str">
        <f t="shared" si="364"/>
        <v>Admin Assist - Elementary</v>
      </c>
      <c r="B492" s="9" t="s">
        <v>65</v>
      </c>
      <c r="C492" s="27"/>
      <c r="D492" s="13">
        <f t="shared" si="370"/>
        <v>43731</v>
      </c>
      <c r="E492" s="13">
        <f t="shared" si="369"/>
        <v>43732</v>
      </c>
      <c r="F492" s="13">
        <f t="shared" si="366"/>
        <v>43733</v>
      </c>
      <c r="G492" s="13">
        <f t="shared" si="367"/>
        <v>43734</v>
      </c>
      <c r="H492" s="13">
        <f t="shared" si="368"/>
        <v>43735</v>
      </c>
      <c r="I492" s="27"/>
    </row>
    <row r="493" spans="1:20" x14ac:dyDescent="0.25">
      <c r="A493" s="4" t="str">
        <f t="shared" si="364"/>
        <v>Admin Assist - Elementary</v>
      </c>
      <c r="B493" s="9" t="s">
        <v>65</v>
      </c>
      <c r="C493" s="27"/>
      <c r="D493" s="13">
        <f t="shared" si="370"/>
        <v>43738</v>
      </c>
      <c r="E493" s="20"/>
      <c r="F493" s="20"/>
      <c r="G493" s="20"/>
      <c r="H493" s="20"/>
      <c r="I493" s="27"/>
    </row>
    <row r="494" spans="1:20" x14ac:dyDescent="0.25">
      <c r="A494" s="4" t="str">
        <f t="shared" si="364"/>
        <v>Admin Assist - Elementary</v>
      </c>
      <c r="B494" s="9" t="s">
        <v>66</v>
      </c>
      <c r="C494" s="27"/>
      <c r="D494" s="21"/>
      <c r="E494" s="13">
        <f>D493+1</f>
        <v>43739</v>
      </c>
      <c r="F494" s="13">
        <f>E494+1</f>
        <v>43740</v>
      </c>
      <c r="G494" s="13">
        <f>F494+1</f>
        <v>43741</v>
      </c>
      <c r="H494" s="13">
        <f>G494+1</f>
        <v>43742</v>
      </c>
      <c r="I494" s="27"/>
    </row>
    <row r="495" spans="1:20" x14ac:dyDescent="0.25">
      <c r="A495" s="4" t="str">
        <f t="shared" si="364"/>
        <v>Admin Assist - Elementary</v>
      </c>
      <c r="B495" s="9" t="s">
        <v>66</v>
      </c>
      <c r="C495" s="27"/>
      <c r="D495" s="13">
        <f>D493+7</f>
        <v>43745</v>
      </c>
      <c r="E495" s="13">
        <f t="shared" ref="E495" si="371">D495+1</f>
        <v>43746</v>
      </c>
      <c r="F495" s="13">
        <f t="shared" ref="F495" si="372">E495+1</f>
        <v>43747</v>
      </c>
      <c r="G495" s="13">
        <f t="shared" ref="G495:G498" si="373">F495+1</f>
        <v>43748</v>
      </c>
      <c r="H495" s="13">
        <f t="shared" ref="H495:H496" si="374">G495+1</f>
        <v>43749</v>
      </c>
      <c r="I495" s="27"/>
    </row>
    <row r="496" spans="1:20" x14ac:dyDescent="0.25">
      <c r="A496" s="4" t="str">
        <f t="shared" si="364"/>
        <v>Admin Assist - Elementary</v>
      </c>
      <c r="B496" s="9" t="s">
        <v>66</v>
      </c>
      <c r="C496" s="27"/>
      <c r="D496" s="16"/>
      <c r="E496" s="12">
        <f>J496+1</f>
        <v>43753</v>
      </c>
      <c r="F496" s="13">
        <f>E496+1</f>
        <v>43754</v>
      </c>
      <c r="G496" s="13">
        <f t="shared" si="373"/>
        <v>43755</v>
      </c>
      <c r="H496" s="13">
        <f t="shared" si="374"/>
        <v>43756</v>
      </c>
      <c r="I496" s="27"/>
      <c r="J496" s="17">
        <f>D495+7</f>
        <v>43752</v>
      </c>
    </row>
    <row r="497" spans="1:20" x14ac:dyDescent="0.25">
      <c r="A497" s="4" t="str">
        <f t="shared" si="364"/>
        <v>Admin Assist - Elementary</v>
      </c>
      <c r="B497" s="9" t="s">
        <v>66</v>
      </c>
      <c r="D497" s="13">
        <f>J496+7</f>
        <v>43759</v>
      </c>
      <c r="E497" s="13">
        <f t="shared" ref="E497:E498" si="375">D497+1</f>
        <v>43760</v>
      </c>
      <c r="F497" s="13">
        <f t="shared" ref="F497:F498" si="376">E497+1</f>
        <v>43761</v>
      </c>
      <c r="G497" s="13">
        <f t="shared" si="373"/>
        <v>43762</v>
      </c>
      <c r="H497" s="12">
        <f>G497+1</f>
        <v>43763</v>
      </c>
    </row>
    <row r="498" spans="1:20" x14ac:dyDescent="0.25">
      <c r="A498" s="4" t="str">
        <f t="shared" si="364"/>
        <v>Admin Assist - Elementary</v>
      </c>
      <c r="B498" s="9" t="s">
        <v>66</v>
      </c>
      <c r="C498" s="27"/>
      <c r="D498" s="13">
        <f t="shared" si="370"/>
        <v>43766</v>
      </c>
      <c r="E498" s="13">
        <f t="shared" si="375"/>
        <v>43767</v>
      </c>
      <c r="F498" s="13">
        <f t="shared" si="376"/>
        <v>43768</v>
      </c>
      <c r="G498" s="13">
        <f t="shared" si="373"/>
        <v>43769</v>
      </c>
      <c r="H498" s="20"/>
      <c r="I498" s="27"/>
    </row>
    <row r="499" spans="1:20" x14ac:dyDescent="0.25">
      <c r="A499" s="4" t="str">
        <f t="shared" si="364"/>
        <v>Admin Assist - Elementary</v>
      </c>
      <c r="B499" s="9" t="s">
        <v>67</v>
      </c>
      <c r="C499" s="27"/>
      <c r="D499" s="21"/>
      <c r="E499" s="21"/>
      <c r="F499" s="21"/>
      <c r="G499" s="21"/>
      <c r="H499" s="13">
        <f>G498+1</f>
        <v>43770</v>
      </c>
      <c r="I499" s="27"/>
    </row>
    <row r="500" spans="1:20" x14ac:dyDescent="0.25">
      <c r="A500" s="4" t="str">
        <f>A498</f>
        <v>Admin Assist - Elementary</v>
      </c>
      <c r="B500" s="9" t="s">
        <v>67</v>
      </c>
      <c r="C500" s="27"/>
      <c r="D500" s="13">
        <f>D498+7</f>
        <v>43773</v>
      </c>
      <c r="E500" s="13">
        <f t="shared" ref="E500" si="377">D500+1</f>
        <v>43774</v>
      </c>
      <c r="F500" s="13">
        <f t="shared" ref="F500" si="378">E500+1</f>
        <v>43775</v>
      </c>
      <c r="G500" s="13">
        <f t="shared" ref="G500:G501" si="379">F500+1</f>
        <v>43776</v>
      </c>
      <c r="H500" s="13">
        <f t="shared" ref="H500:H501" si="380">G500+1</f>
        <v>43777</v>
      </c>
      <c r="I500" s="27"/>
    </row>
    <row r="501" spans="1:20" x14ac:dyDescent="0.25">
      <c r="A501" s="4" t="str">
        <f t="shared" si="364"/>
        <v>Admin Assist - Elementary</v>
      </c>
      <c r="B501" s="9" t="s">
        <v>67</v>
      </c>
      <c r="C501" s="27"/>
      <c r="D501" s="16"/>
      <c r="E501" s="12">
        <f>J501+1</f>
        <v>43781</v>
      </c>
      <c r="F501" s="13">
        <f>E501+1</f>
        <v>43782</v>
      </c>
      <c r="G501" s="13">
        <f t="shared" si="379"/>
        <v>43783</v>
      </c>
      <c r="H501" s="13">
        <f t="shared" si="380"/>
        <v>43784</v>
      </c>
      <c r="I501" s="27"/>
      <c r="J501" s="17">
        <f>D500+7</f>
        <v>43780</v>
      </c>
    </row>
    <row r="502" spans="1:20" x14ac:dyDescent="0.25">
      <c r="A502" s="4" t="str">
        <f t="shared" si="364"/>
        <v>Admin Assist - Elementary</v>
      </c>
      <c r="B502" s="9" t="s">
        <v>67</v>
      </c>
      <c r="D502" s="13">
        <f>J501+7</f>
        <v>43787</v>
      </c>
      <c r="E502" s="13">
        <f t="shared" ref="E502:E506" si="381">D502+1</f>
        <v>43788</v>
      </c>
      <c r="F502" s="13">
        <f t="shared" ref="F502:F506" si="382">E502+1</f>
        <v>43789</v>
      </c>
      <c r="G502" s="12">
        <f>F502+1</f>
        <v>43790</v>
      </c>
      <c r="H502" s="12">
        <f>G502+1</f>
        <v>43791</v>
      </c>
    </row>
    <row r="503" spans="1:20" x14ac:dyDescent="0.25">
      <c r="A503" s="4" t="str">
        <f t="shared" si="364"/>
        <v>Admin Assist - Elementary</v>
      </c>
      <c r="B503" s="9" t="s">
        <v>67</v>
      </c>
      <c r="C503" s="27"/>
      <c r="D503" s="13">
        <f t="shared" si="370"/>
        <v>43794</v>
      </c>
      <c r="E503" s="13">
        <f t="shared" si="381"/>
        <v>43795</v>
      </c>
      <c r="F503" s="13">
        <f t="shared" si="382"/>
        <v>43796</v>
      </c>
      <c r="G503" s="13">
        <f t="shared" ref="G503:G506" si="383">F503+1</f>
        <v>43797</v>
      </c>
      <c r="H503" s="13">
        <f t="shared" ref="H503:H506" si="384">G503+1</f>
        <v>43798</v>
      </c>
      <c r="I503" s="27"/>
    </row>
    <row r="504" spans="1:20" x14ac:dyDescent="0.25">
      <c r="A504" s="4" t="str">
        <f>A503</f>
        <v>Admin Assist - Elementary</v>
      </c>
      <c r="B504" s="9" t="s">
        <v>68</v>
      </c>
      <c r="C504" s="27"/>
      <c r="D504" s="13">
        <f>D503+7</f>
        <v>43801</v>
      </c>
      <c r="E504" s="13">
        <f t="shared" si="381"/>
        <v>43802</v>
      </c>
      <c r="F504" s="13">
        <f t="shared" si="382"/>
        <v>43803</v>
      </c>
      <c r="G504" s="13">
        <f t="shared" si="383"/>
        <v>43804</v>
      </c>
      <c r="H504" s="13">
        <f t="shared" si="384"/>
        <v>43805</v>
      </c>
      <c r="I504" s="27"/>
    </row>
    <row r="505" spans="1:20" x14ac:dyDescent="0.25">
      <c r="A505" s="4" t="str">
        <f t="shared" si="364"/>
        <v>Admin Assist - Elementary</v>
      </c>
      <c r="B505" s="9" t="s">
        <v>68</v>
      </c>
      <c r="C505" s="27"/>
      <c r="D505" s="13">
        <f t="shared" si="370"/>
        <v>43808</v>
      </c>
      <c r="E505" s="13">
        <f t="shared" si="381"/>
        <v>43809</v>
      </c>
      <c r="F505" s="13">
        <f t="shared" si="382"/>
        <v>43810</v>
      </c>
      <c r="G505" s="13">
        <f t="shared" si="383"/>
        <v>43811</v>
      </c>
      <c r="H505" s="13">
        <f t="shared" si="384"/>
        <v>43812</v>
      </c>
      <c r="I505" s="27"/>
    </row>
    <row r="506" spans="1:20" x14ac:dyDescent="0.25">
      <c r="A506" s="4" t="str">
        <f t="shared" si="364"/>
        <v>Admin Assist - Elementary</v>
      </c>
      <c r="B506" s="9" t="s">
        <v>68</v>
      </c>
      <c r="C506" s="27"/>
      <c r="D506" s="13">
        <f t="shared" si="370"/>
        <v>43815</v>
      </c>
      <c r="E506" s="13">
        <f t="shared" si="381"/>
        <v>43816</v>
      </c>
      <c r="F506" s="13">
        <f t="shared" si="382"/>
        <v>43817</v>
      </c>
      <c r="G506" s="13">
        <f t="shared" si="383"/>
        <v>43818</v>
      </c>
      <c r="H506" s="13">
        <f t="shared" si="384"/>
        <v>43819</v>
      </c>
      <c r="I506" s="27"/>
    </row>
    <row r="507" spans="1:20" x14ac:dyDescent="0.25">
      <c r="A507" s="4" t="str">
        <f t="shared" si="364"/>
        <v>Admin Assist - Elementary</v>
      </c>
      <c r="B507" s="9" t="s">
        <v>68</v>
      </c>
      <c r="D507" s="11"/>
      <c r="E507" s="11"/>
      <c r="F507" s="16"/>
      <c r="G507" s="16"/>
      <c r="H507" s="11"/>
      <c r="L507" s="17">
        <f>Q507+1</f>
        <v>43824</v>
      </c>
      <c r="M507" s="17">
        <f>L507+1</f>
        <v>43825</v>
      </c>
      <c r="O507" s="27"/>
      <c r="P507" s="15">
        <f>D506+7</f>
        <v>43822</v>
      </c>
      <c r="Q507" s="15">
        <f>P507+1</f>
        <v>43823</v>
      </c>
      <c r="T507" s="15">
        <f>M507+1</f>
        <v>43826</v>
      </c>
    </row>
    <row r="508" spans="1:20" x14ac:dyDescent="0.25">
      <c r="A508" s="4" t="str">
        <f t="shared" si="364"/>
        <v>Admin Assist - Elementary</v>
      </c>
      <c r="B508" s="9" t="s">
        <v>68</v>
      </c>
      <c r="D508" s="11"/>
      <c r="E508" s="11"/>
      <c r="F508" s="20"/>
      <c r="G508" s="20"/>
      <c r="H508" s="20"/>
      <c r="P508" s="15">
        <f>P507+7</f>
        <v>43829</v>
      </c>
      <c r="Q508" s="15">
        <f>P508+1</f>
        <v>43830</v>
      </c>
    </row>
    <row r="509" spans="1:20" x14ac:dyDescent="0.25">
      <c r="A509" s="4" t="str">
        <f t="shared" si="364"/>
        <v>Admin Assist - Elementary</v>
      </c>
      <c r="B509" s="9" t="s">
        <v>69</v>
      </c>
      <c r="D509" s="20"/>
      <c r="E509" s="20"/>
      <c r="F509" s="16"/>
      <c r="G509" s="11"/>
      <c r="H509" s="11"/>
      <c r="L509" s="17">
        <f>Q508+1</f>
        <v>43831</v>
      </c>
      <c r="S509" s="15">
        <f>L509+1</f>
        <v>43832</v>
      </c>
      <c r="T509" s="15">
        <f>S509+1</f>
        <v>43833</v>
      </c>
    </row>
    <row r="510" spans="1:20" x14ac:dyDescent="0.25">
      <c r="A510" s="4" t="str">
        <f>A508</f>
        <v>Admin Assist - Elementary</v>
      </c>
      <c r="B510" s="9" t="s">
        <v>69</v>
      </c>
      <c r="C510" s="27"/>
      <c r="D510" s="13">
        <f>P508+7</f>
        <v>43836</v>
      </c>
      <c r="E510" s="13">
        <f t="shared" ref="E510:E515" si="385">D510+1</f>
        <v>43837</v>
      </c>
      <c r="F510" s="13">
        <f t="shared" ref="F510:F515" si="386">E510+1</f>
        <v>43838</v>
      </c>
      <c r="G510" s="13">
        <f t="shared" ref="G510:G515" si="387">F510+1</f>
        <v>43839</v>
      </c>
      <c r="H510" s="13">
        <f t="shared" ref="H510:H515" si="388">G510+1</f>
        <v>43840</v>
      </c>
      <c r="I510" s="27"/>
    </row>
    <row r="511" spans="1:20" x14ac:dyDescent="0.25">
      <c r="A511" s="4" t="str">
        <f t="shared" si="364"/>
        <v>Admin Assist - Elementary</v>
      </c>
      <c r="B511" s="9" t="s">
        <v>69</v>
      </c>
      <c r="C511" s="27"/>
      <c r="D511" s="13">
        <f t="shared" si="370"/>
        <v>43843</v>
      </c>
      <c r="E511" s="13">
        <f t="shared" si="385"/>
        <v>43844</v>
      </c>
      <c r="F511" s="13">
        <f t="shared" si="386"/>
        <v>43845</v>
      </c>
      <c r="G511" s="13">
        <f t="shared" si="387"/>
        <v>43846</v>
      </c>
      <c r="H511" s="13">
        <f t="shared" si="388"/>
        <v>43847</v>
      </c>
      <c r="I511" s="27"/>
    </row>
    <row r="512" spans="1:20" x14ac:dyDescent="0.25">
      <c r="A512" s="4" t="str">
        <f t="shared" si="364"/>
        <v>Admin Assist - Elementary</v>
      </c>
      <c r="B512" s="9" t="s">
        <v>69</v>
      </c>
      <c r="C512" s="27"/>
      <c r="D512" s="13">
        <f t="shared" si="370"/>
        <v>43850</v>
      </c>
      <c r="E512" s="13">
        <f t="shared" si="385"/>
        <v>43851</v>
      </c>
      <c r="F512" s="13">
        <f t="shared" si="386"/>
        <v>43852</v>
      </c>
      <c r="G512" s="13">
        <f t="shared" si="387"/>
        <v>43853</v>
      </c>
      <c r="H512" s="13">
        <f t="shared" si="388"/>
        <v>43854</v>
      </c>
      <c r="I512" s="27"/>
    </row>
    <row r="513" spans="1:20" x14ac:dyDescent="0.25">
      <c r="A513" s="4" t="str">
        <f t="shared" si="364"/>
        <v>Admin Assist - Elementary</v>
      </c>
      <c r="B513" s="9" t="s">
        <v>69</v>
      </c>
      <c r="C513" s="27"/>
      <c r="D513" s="13">
        <f t="shared" si="370"/>
        <v>43857</v>
      </c>
      <c r="E513" s="13">
        <f t="shared" si="385"/>
        <v>43858</v>
      </c>
      <c r="F513" s="13">
        <f t="shared" si="386"/>
        <v>43859</v>
      </c>
      <c r="G513" s="13">
        <f t="shared" si="387"/>
        <v>43860</v>
      </c>
      <c r="H513" s="13">
        <f t="shared" si="388"/>
        <v>43861</v>
      </c>
      <c r="I513" s="27"/>
    </row>
    <row r="514" spans="1:20" x14ac:dyDescent="0.25">
      <c r="A514" s="4" t="str">
        <f>A513</f>
        <v>Admin Assist - Elementary</v>
      </c>
      <c r="B514" s="9" t="s">
        <v>70</v>
      </c>
      <c r="C514" s="27"/>
      <c r="D514" s="13">
        <f>D513+7</f>
        <v>43864</v>
      </c>
      <c r="E514" s="13">
        <f t="shared" si="385"/>
        <v>43865</v>
      </c>
      <c r="F514" s="13">
        <f t="shared" si="386"/>
        <v>43866</v>
      </c>
      <c r="G514" s="13">
        <f t="shared" si="387"/>
        <v>43867</v>
      </c>
      <c r="H514" s="13">
        <f t="shared" si="388"/>
        <v>43868</v>
      </c>
      <c r="I514" s="27"/>
    </row>
    <row r="515" spans="1:20" x14ac:dyDescent="0.25">
      <c r="A515" s="4" t="str">
        <f t="shared" si="364"/>
        <v>Admin Assist - Elementary</v>
      </c>
      <c r="B515" s="9" t="s">
        <v>70</v>
      </c>
      <c r="C515" s="27"/>
      <c r="D515" s="13">
        <f t="shared" si="370"/>
        <v>43871</v>
      </c>
      <c r="E515" s="13">
        <f t="shared" si="385"/>
        <v>43872</v>
      </c>
      <c r="F515" s="13">
        <f t="shared" si="386"/>
        <v>43873</v>
      </c>
      <c r="G515" s="13">
        <f t="shared" si="387"/>
        <v>43874</v>
      </c>
      <c r="H515" s="13">
        <f t="shared" si="388"/>
        <v>43875</v>
      </c>
      <c r="I515" s="27"/>
    </row>
    <row r="516" spans="1:20" x14ac:dyDescent="0.25">
      <c r="A516" s="4" t="str">
        <f t="shared" si="364"/>
        <v>Admin Assist - Elementary</v>
      </c>
      <c r="B516" s="9" t="s">
        <v>70</v>
      </c>
      <c r="D516" s="16"/>
      <c r="E516" s="11"/>
      <c r="F516" s="11"/>
      <c r="G516" s="11"/>
      <c r="H516" s="11"/>
      <c r="J516" s="17">
        <f>D515+7</f>
        <v>43878</v>
      </c>
      <c r="Q516" s="15">
        <f>J516+1</f>
        <v>43879</v>
      </c>
      <c r="R516" s="15">
        <f>Q516+1</f>
        <v>43880</v>
      </c>
      <c r="S516" s="15">
        <f>R516+1</f>
        <v>43881</v>
      </c>
      <c r="T516" s="15">
        <f>S516+1</f>
        <v>43882</v>
      </c>
    </row>
    <row r="517" spans="1:20" x14ac:dyDescent="0.25">
      <c r="A517" s="4" t="str">
        <f t="shared" si="364"/>
        <v>Admin Assist - Elementary</v>
      </c>
      <c r="B517" s="9" t="s">
        <v>70</v>
      </c>
      <c r="C517" s="27"/>
      <c r="D517" s="13">
        <f>J516+7</f>
        <v>43885</v>
      </c>
      <c r="E517" s="13">
        <f t="shared" ref="E517:E522" si="389">D517+1</f>
        <v>43886</v>
      </c>
      <c r="F517" s="13">
        <f t="shared" ref="F517:F521" si="390">E517+1</f>
        <v>43887</v>
      </c>
      <c r="G517" s="13">
        <f t="shared" ref="G517:G521" si="391">F517+1</f>
        <v>43888</v>
      </c>
      <c r="H517" s="13">
        <f t="shared" ref="H517:H521" si="392">G517+1</f>
        <v>43889</v>
      </c>
      <c r="I517" s="27"/>
    </row>
    <row r="518" spans="1:20" x14ac:dyDescent="0.25">
      <c r="A518" s="4" t="str">
        <f>A517</f>
        <v>Admin Assist - Elementary</v>
      </c>
      <c r="B518" s="9" t="s">
        <v>71</v>
      </c>
      <c r="C518" s="27"/>
      <c r="D518" s="13">
        <f>D517+7</f>
        <v>43892</v>
      </c>
      <c r="E518" s="13">
        <f t="shared" si="389"/>
        <v>43893</v>
      </c>
      <c r="F518" s="13">
        <f t="shared" si="390"/>
        <v>43894</v>
      </c>
      <c r="G518" s="13">
        <f t="shared" si="391"/>
        <v>43895</v>
      </c>
      <c r="H518" s="13">
        <f t="shared" si="392"/>
        <v>43896</v>
      </c>
      <c r="I518" s="27"/>
    </row>
    <row r="519" spans="1:20" x14ac:dyDescent="0.25">
      <c r="A519" s="4" t="str">
        <f t="shared" si="364"/>
        <v>Admin Assist - Elementary</v>
      </c>
      <c r="B519" s="9" t="s">
        <v>71</v>
      </c>
      <c r="C519" s="27"/>
      <c r="D519" s="13">
        <f t="shared" si="370"/>
        <v>43899</v>
      </c>
      <c r="E519" s="13">
        <f t="shared" si="389"/>
        <v>43900</v>
      </c>
      <c r="F519" s="13">
        <f t="shared" si="390"/>
        <v>43901</v>
      </c>
      <c r="G519" s="13">
        <f t="shared" si="391"/>
        <v>43902</v>
      </c>
      <c r="H519" s="13">
        <f t="shared" si="392"/>
        <v>43903</v>
      </c>
      <c r="I519" s="27"/>
    </row>
    <row r="520" spans="1:20" x14ac:dyDescent="0.25">
      <c r="A520" s="4" t="str">
        <f t="shared" si="364"/>
        <v>Admin Assist - Elementary</v>
      </c>
      <c r="B520" s="9" t="s">
        <v>71</v>
      </c>
      <c r="C520" s="27"/>
      <c r="D520" s="13">
        <f t="shared" si="370"/>
        <v>43906</v>
      </c>
      <c r="E520" s="13">
        <f t="shared" si="389"/>
        <v>43907</v>
      </c>
      <c r="F520" s="13">
        <f t="shared" si="390"/>
        <v>43908</v>
      </c>
      <c r="G520" s="13">
        <f t="shared" si="391"/>
        <v>43909</v>
      </c>
      <c r="H520" s="13">
        <f t="shared" si="392"/>
        <v>43910</v>
      </c>
      <c r="I520" s="27"/>
    </row>
    <row r="521" spans="1:20" x14ac:dyDescent="0.25">
      <c r="A521" s="4" t="str">
        <f t="shared" si="364"/>
        <v>Admin Assist - Elementary</v>
      </c>
      <c r="B521" s="9" t="s">
        <v>71</v>
      </c>
      <c r="C521" s="27"/>
      <c r="D521" s="13">
        <f t="shared" si="370"/>
        <v>43913</v>
      </c>
      <c r="E521" s="13">
        <f t="shared" si="389"/>
        <v>43914</v>
      </c>
      <c r="F521" s="13">
        <f t="shared" si="390"/>
        <v>43915</v>
      </c>
      <c r="G521" s="13">
        <f t="shared" si="391"/>
        <v>43916</v>
      </c>
      <c r="H521" s="13">
        <f t="shared" si="392"/>
        <v>43917</v>
      </c>
      <c r="I521" s="27"/>
    </row>
    <row r="522" spans="1:20" x14ac:dyDescent="0.25">
      <c r="A522" s="4" t="str">
        <f t="shared" si="364"/>
        <v>Admin Assist - Elementary</v>
      </c>
      <c r="B522" s="9" t="s">
        <v>71</v>
      </c>
      <c r="C522" s="27"/>
      <c r="D522" s="13">
        <f t="shared" si="370"/>
        <v>43920</v>
      </c>
      <c r="E522" s="13">
        <f t="shared" si="389"/>
        <v>43921</v>
      </c>
      <c r="F522" s="20"/>
      <c r="G522" s="20"/>
      <c r="H522" s="20"/>
      <c r="I522" s="27"/>
    </row>
    <row r="523" spans="1:20" x14ac:dyDescent="0.25">
      <c r="A523" s="4" t="str">
        <f t="shared" si="364"/>
        <v>Admin Assist - Elementary</v>
      </c>
      <c r="B523" s="9" t="s">
        <v>6</v>
      </c>
      <c r="C523" s="27"/>
      <c r="D523" s="21"/>
      <c r="E523" s="21"/>
      <c r="F523" s="13">
        <f>E522+1</f>
        <v>43922</v>
      </c>
      <c r="G523" s="13">
        <f>F523+1</f>
        <v>43923</v>
      </c>
      <c r="H523" s="13">
        <f>G523+1</f>
        <v>43924</v>
      </c>
      <c r="I523" s="27"/>
    </row>
    <row r="524" spans="1:20" x14ac:dyDescent="0.25">
      <c r="A524" s="4" t="str">
        <f>A522</f>
        <v>Admin Assist - Elementary</v>
      </c>
      <c r="B524" s="9" t="s">
        <v>6</v>
      </c>
      <c r="D524" s="13">
        <f>D522+7</f>
        <v>43927</v>
      </c>
      <c r="E524" s="13">
        <f t="shared" ref="E524" si="393">D524+1</f>
        <v>43928</v>
      </c>
      <c r="F524" s="13">
        <f t="shared" ref="F524" si="394">E524+1</f>
        <v>43929</v>
      </c>
      <c r="G524" s="13">
        <f t="shared" ref="G524" si="395">F524+1</f>
        <v>43930</v>
      </c>
      <c r="H524" s="16"/>
      <c r="N524" s="17">
        <f>G524+1</f>
        <v>43931</v>
      </c>
    </row>
    <row r="525" spans="1:20" x14ac:dyDescent="0.25">
      <c r="A525" s="4" t="str">
        <f t="shared" si="364"/>
        <v>Admin Assist - Elementary</v>
      </c>
      <c r="B525" s="9" t="s">
        <v>6</v>
      </c>
      <c r="D525" s="16"/>
      <c r="E525" s="11"/>
      <c r="F525" s="11"/>
      <c r="G525" s="11"/>
      <c r="H525" s="11"/>
      <c r="J525" s="17">
        <f>D524+7</f>
        <v>43934</v>
      </c>
      <c r="Q525" s="15">
        <f>J525+1</f>
        <v>43935</v>
      </c>
      <c r="R525" s="15">
        <f>Q525+1</f>
        <v>43936</v>
      </c>
      <c r="S525" s="15">
        <f>R525+1</f>
        <v>43937</v>
      </c>
      <c r="T525" s="15">
        <f>S525+1</f>
        <v>43938</v>
      </c>
    </row>
    <row r="526" spans="1:20" x14ac:dyDescent="0.25">
      <c r="A526" s="4" t="str">
        <f t="shared" si="364"/>
        <v>Admin Assist - Elementary</v>
      </c>
      <c r="B526" s="9" t="s">
        <v>6</v>
      </c>
      <c r="C526" s="27"/>
      <c r="D526" s="12">
        <f>J525+7</f>
        <v>43941</v>
      </c>
      <c r="E526" s="13">
        <f>D526+1</f>
        <v>43942</v>
      </c>
      <c r="F526" s="13">
        <f t="shared" ref="F526:F527" si="396">E526+1</f>
        <v>43943</v>
      </c>
      <c r="G526" s="13">
        <f t="shared" ref="G526:G527" si="397">F526+1</f>
        <v>43944</v>
      </c>
      <c r="H526" s="13">
        <f t="shared" ref="H526" si="398">G526+1</f>
        <v>43945</v>
      </c>
      <c r="I526" s="27"/>
    </row>
    <row r="527" spans="1:20" x14ac:dyDescent="0.25">
      <c r="A527" s="4" t="str">
        <f t="shared" si="364"/>
        <v>Admin Assist - Elementary</v>
      </c>
      <c r="B527" s="9" t="s">
        <v>6</v>
      </c>
      <c r="C527" s="27"/>
      <c r="D527" s="13">
        <f>D526+7</f>
        <v>43948</v>
      </c>
      <c r="E527" s="13">
        <f t="shared" ref="E527" si="399">D527+1</f>
        <v>43949</v>
      </c>
      <c r="F527" s="13">
        <f t="shared" si="396"/>
        <v>43950</v>
      </c>
      <c r="G527" s="13">
        <f t="shared" si="397"/>
        <v>43951</v>
      </c>
      <c r="H527" s="20"/>
      <c r="I527" s="27"/>
    </row>
    <row r="528" spans="1:20" x14ac:dyDescent="0.25">
      <c r="A528" s="4" t="str">
        <f t="shared" si="364"/>
        <v>Admin Assist - Elementary</v>
      </c>
      <c r="B528" s="9" t="s">
        <v>7</v>
      </c>
      <c r="C528" s="27"/>
      <c r="D528" s="21"/>
      <c r="E528" s="21"/>
      <c r="F528" s="21"/>
      <c r="G528" s="21"/>
      <c r="H528" s="13">
        <f>G527+1</f>
        <v>43952</v>
      </c>
      <c r="I528" s="27"/>
    </row>
    <row r="529" spans="1:20" x14ac:dyDescent="0.25">
      <c r="A529" s="4" t="str">
        <f>A527</f>
        <v>Admin Assist - Elementary</v>
      </c>
      <c r="B529" s="9" t="s">
        <v>7</v>
      </c>
      <c r="C529" s="27"/>
      <c r="D529" s="13">
        <f>D527+7</f>
        <v>43955</v>
      </c>
      <c r="E529" s="13">
        <f t="shared" ref="E529:E530" si="400">D529+1</f>
        <v>43956</v>
      </c>
      <c r="F529" s="13">
        <f t="shared" ref="F529:F536" si="401">E529+1</f>
        <v>43957</v>
      </c>
      <c r="G529" s="13">
        <f t="shared" ref="G529:G536" si="402">F529+1</f>
        <v>43958</v>
      </c>
      <c r="H529" s="13">
        <f t="shared" ref="H529:H535" si="403">G529+1</f>
        <v>43959</v>
      </c>
      <c r="I529" s="27"/>
    </row>
    <row r="530" spans="1:20" x14ac:dyDescent="0.25">
      <c r="A530" s="4" t="str">
        <f t="shared" si="364"/>
        <v>Admin Assist - Elementary</v>
      </c>
      <c r="B530" s="9" t="s">
        <v>7</v>
      </c>
      <c r="C530" s="27"/>
      <c r="D530" s="13">
        <f t="shared" ref="D530:D536" si="404">D529+7</f>
        <v>43962</v>
      </c>
      <c r="E530" s="13">
        <f t="shared" si="400"/>
        <v>43963</v>
      </c>
      <c r="F530" s="13">
        <f t="shared" si="401"/>
        <v>43964</v>
      </c>
      <c r="G530" s="13">
        <f t="shared" si="402"/>
        <v>43965</v>
      </c>
      <c r="H530" s="13">
        <f t="shared" si="403"/>
        <v>43966</v>
      </c>
      <c r="I530" s="27"/>
    </row>
    <row r="531" spans="1:20" x14ac:dyDescent="0.25">
      <c r="A531" s="4" t="str">
        <f t="shared" si="364"/>
        <v>Admin Assist - Elementary</v>
      </c>
      <c r="B531" s="9" t="s">
        <v>7</v>
      </c>
      <c r="C531" s="27"/>
      <c r="D531" s="16"/>
      <c r="E531" s="13">
        <f>J531+1</f>
        <v>43970</v>
      </c>
      <c r="F531" s="13">
        <f t="shared" si="401"/>
        <v>43971</v>
      </c>
      <c r="G531" s="13">
        <f t="shared" si="402"/>
        <v>43972</v>
      </c>
      <c r="H531" s="13">
        <f t="shared" si="403"/>
        <v>43973</v>
      </c>
      <c r="I531" s="27"/>
      <c r="J531" s="17">
        <f>D530+7</f>
        <v>43969</v>
      </c>
    </row>
    <row r="532" spans="1:20" x14ac:dyDescent="0.25">
      <c r="A532" s="4" t="str">
        <f t="shared" si="364"/>
        <v>Admin Assist - Elementary</v>
      </c>
      <c r="B532" s="9" t="s">
        <v>7</v>
      </c>
      <c r="C532" s="27"/>
      <c r="D532" s="13">
        <f>J531+7</f>
        <v>43976</v>
      </c>
      <c r="E532" s="13">
        <f t="shared" ref="E532:E536" si="405">D532+1</f>
        <v>43977</v>
      </c>
      <c r="F532" s="13">
        <f t="shared" si="401"/>
        <v>43978</v>
      </c>
      <c r="G532" s="13">
        <f t="shared" si="402"/>
        <v>43979</v>
      </c>
      <c r="H532" s="13">
        <f t="shared" si="403"/>
        <v>43980</v>
      </c>
      <c r="I532" s="27"/>
    </row>
    <row r="533" spans="1:20" x14ac:dyDescent="0.25">
      <c r="A533" s="4" t="str">
        <f t="shared" si="364"/>
        <v>Admin Assist - Elementary</v>
      </c>
      <c r="B533" s="9" t="s">
        <v>8</v>
      </c>
      <c r="C533" s="27"/>
      <c r="D533" s="13">
        <f t="shared" si="404"/>
        <v>43983</v>
      </c>
      <c r="E533" s="13">
        <f t="shared" si="405"/>
        <v>43984</v>
      </c>
      <c r="F533" s="13">
        <f t="shared" si="401"/>
        <v>43985</v>
      </c>
      <c r="G533" s="13">
        <f t="shared" si="402"/>
        <v>43986</v>
      </c>
      <c r="H533" s="13">
        <f t="shared" si="403"/>
        <v>43987</v>
      </c>
      <c r="I533" s="27"/>
    </row>
    <row r="534" spans="1:20" x14ac:dyDescent="0.25">
      <c r="A534" s="4" t="str">
        <f t="shared" si="364"/>
        <v>Admin Assist - Elementary</v>
      </c>
      <c r="B534" s="9" t="s">
        <v>8</v>
      </c>
      <c r="C534" s="27"/>
      <c r="D534" s="13">
        <f t="shared" si="404"/>
        <v>43990</v>
      </c>
      <c r="E534" s="13">
        <f t="shared" si="405"/>
        <v>43991</v>
      </c>
      <c r="F534" s="13">
        <f t="shared" si="401"/>
        <v>43992</v>
      </c>
      <c r="G534" s="13">
        <f t="shared" si="402"/>
        <v>43993</v>
      </c>
      <c r="H534" s="13">
        <f t="shared" si="403"/>
        <v>43994</v>
      </c>
      <c r="I534" s="27"/>
    </row>
    <row r="535" spans="1:20" x14ac:dyDescent="0.25">
      <c r="A535" s="4" t="str">
        <f t="shared" si="364"/>
        <v>Admin Assist - Elementary</v>
      </c>
      <c r="B535" s="9" t="s">
        <v>8</v>
      </c>
      <c r="C535" s="27"/>
      <c r="D535" s="13">
        <f t="shared" si="404"/>
        <v>43997</v>
      </c>
      <c r="E535" s="13">
        <f t="shared" si="405"/>
        <v>43998</v>
      </c>
      <c r="F535" s="13">
        <f t="shared" si="401"/>
        <v>43999</v>
      </c>
      <c r="G535" s="13">
        <f t="shared" si="402"/>
        <v>44000</v>
      </c>
      <c r="H535" s="13">
        <f t="shared" si="403"/>
        <v>44001</v>
      </c>
      <c r="I535" s="27"/>
    </row>
    <row r="536" spans="1:20" x14ac:dyDescent="0.25">
      <c r="A536" s="4" t="str">
        <f t="shared" si="364"/>
        <v>Admin Assist - Elementary</v>
      </c>
      <c r="B536" s="9" t="s">
        <v>8</v>
      </c>
      <c r="C536" s="27"/>
      <c r="D536" s="13">
        <f t="shared" si="404"/>
        <v>44004</v>
      </c>
      <c r="E536" s="13">
        <f t="shared" si="405"/>
        <v>44005</v>
      </c>
      <c r="F536" s="13">
        <f t="shared" si="401"/>
        <v>44006</v>
      </c>
      <c r="G536" s="13">
        <f t="shared" si="402"/>
        <v>44007</v>
      </c>
      <c r="H536" s="12">
        <f>G536+1</f>
        <v>44008</v>
      </c>
      <c r="I536" s="27"/>
    </row>
    <row r="537" spans="1:20" x14ac:dyDescent="0.25">
      <c r="A537" s="4" t="str">
        <f t="shared" si="364"/>
        <v>Admin Assist - Elementary</v>
      </c>
      <c r="B537" s="9" t="s">
        <v>8</v>
      </c>
      <c r="C537" s="27"/>
      <c r="D537" s="12">
        <f>D536+7</f>
        <v>44011</v>
      </c>
      <c r="E537" s="12">
        <f>D537+1</f>
        <v>44012</v>
      </c>
      <c r="F537" s="20"/>
      <c r="G537" s="20"/>
      <c r="H537" s="20"/>
      <c r="I537" s="27"/>
    </row>
    <row r="538" spans="1:20" x14ac:dyDescent="0.25">
      <c r="A538" s="4" t="str">
        <f t="shared" si="364"/>
        <v>Admin Assist - Elementary</v>
      </c>
      <c r="B538" s="9" t="s">
        <v>9</v>
      </c>
      <c r="C538" s="27"/>
      <c r="D538" s="20"/>
      <c r="E538" s="20"/>
      <c r="F538" s="20"/>
      <c r="G538" s="12">
        <f>L538+1</f>
        <v>44014</v>
      </c>
      <c r="H538" s="12">
        <f>G538+1</f>
        <v>44015</v>
      </c>
      <c r="I538" s="27"/>
      <c r="L538" s="17">
        <f>E537+1</f>
        <v>44013</v>
      </c>
    </row>
    <row r="539" spans="1:20" x14ac:dyDescent="0.25">
      <c r="A539" s="4" t="str">
        <f>A537</f>
        <v>Admin Assist - Elementary</v>
      </c>
      <c r="B539" s="9" t="s">
        <v>9</v>
      </c>
      <c r="C539" s="27"/>
      <c r="D539" s="12">
        <f>D537+7</f>
        <v>44018</v>
      </c>
      <c r="E539" s="11"/>
      <c r="F539" s="11"/>
      <c r="G539" s="11"/>
      <c r="H539" s="11"/>
      <c r="I539" s="27"/>
      <c r="Q539" s="15">
        <f>D539+1</f>
        <v>44019</v>
      </c>
      <c r="R539" s="15">
        <f t="shared" ref="R539:R542" si="406">Q539+1</f>
        <v>44020</v>
      </c>
      <c r="S539" s="15">
        <f t="shared" ref="S539:S542" si="407">R539+1</f>
        <v>44021</v>
      </c>
      <c r="T539" s="15">
        <f t="shared" ref="T539:T542" si="408">S539+1</f>
        <v>44022</v>
      </c>
    </row>
    <row r="540" spans="1:20" x14ac:dyDescent="0.25">
      <c r="A540" s="4" t="str">
        <f t="shared" si="364"/>
        <v>Admin Assist - Elementary</v>
      </c>
      <c r="B540" s="9" t="s">
        <v>9</v>
      </c>
      <c r="C540" s="27"/>
      <c r="D540" s="11"/>
      <c r="E540" s="11"/>
      <c r="F540" s="11"/>
      <c r="G540" s="11"/>
      <c r="H540" s="11"/>
      <c r="I540" s="27"/>
      <c r="P540" s="15">
        <f>D539+7</f>
        <v>44025</v>
      </c>
      <c r="Q540" s="15">
        <f t="shared" ref="Q540:Q542" si="409">P540+1</f>
        <v>44026</v>
      </c>
      <c r="R540" s="15">
        <f t="shared" si="406"/>
        <v>44027</v>
      </c>
      <c r="S540" s="15">
        <f t="shared" si="407"/>
        <v>44028</v>
      </c>
      <c r="T540" s="15">
        <f t="shared" si="408"/>
        <v>44029</v>
      </c>
    </row>
    <row r="541" spans="1:20" x14ac:dyDescent="0.25">
      <c r="A541" s="4" t="str">
        <f t="shared" si="364"/>
        <v>Admin Assist - Elementary</v>
      </c>
      <c r="B541" s="9" t="s">
        <v>9</v>
      </c>
      <c r="C541" s="27"/>
      <c r="D541" s="11"/>
      <c r="E541" s="11"/>
      <c r="F541" s="11"/>
      <c r="G541" s="11"/>
      <c r="H541" s="11"/>
      <c r="I541" s="27"/>
      <c r="P541" s="15">
        <f t="shared" ref="P541:P542" si="410">P540+7</f>
        <v>44032</v>
      </c>
      <c r="Q541" s="15">
        <f t="shared" si="409"/>
        <v>44033</v>
      </c>
      <c r="R541" s="15">
        <f t="shared" si="406"/>
        <v>44034</v>
      </c>
      <c r="S541" s="15">
        <f t="shared" si="407"/>
        <v>44035</v>
      </c>
      <c r="T541" s="15">
        <f t="shared" si="408"/>
        <v>44036</v>
      </c>
    </row>
    <row r="542" spans="1:20" x14ac:dyDescent="0.25">
      <c r="A542" s="4" t="str">
        <f t="shared" si="364"/>
        <v>Admin Assist - Elementary</v>
      </c>
      <c r="B542" s="9" t="s">
        <v>9</v>
      </c>
      <c r="C542" s="27"/>
      <c r="D542" s="11"/>
      <c r="E542" s="11"/>
      <c r="F542" s="11"/>
      <c r="G542" s="11"/>
      <c r="H542" s="11"/>
      <c r="I542" s="27"/>
      <c r="P542" s="15">
        <f t="shared" si="410"/>
        <v>44039</v>
      </c>
      <c r="Q542" s="15">
        <f t="shared" si="409"/>
        <v>44040</v>
      </c>
      <c r="R542" s="15">
        <f t="shared" si="406"/>
        <v>44041</v>
      </c>
      <c r="S542" s="15">
        <f t="shared" si="407"/>
        <v>44042</v>
      </c>
      <c r="T542" s="15">
        <f t="shared" si="408"/>
        <v>44043</v>
      </c>
    </row>
    <row r="543" spans="1:20" s="22" customFormat="1" x14ac:dyDescent="0.25">
      <c r="A543" s="28"/>
      <c r="B543" s="28"/>
      <c r="C543" s="24"/>
      <c r="D543" s="24"/>
      <c r="E543" s="24"/>
      <c r="F543" s="24"/>
      <c r="G543" s="24"/>
      <c r="H543" s="24"/>
      <c r="I543" s="24"/>
      <c r="J543" s="24"/>
      <c r="K543" s="24"/>
      <c r="L543" s="24"/>
      <c r="M543" s="24"/>
      <c r="N543" s="24"/>
      <c r="O543" s="24"/>
      <c r="P543" s="24"/>
    </row>
    <row r="544" spans="1:20" x14ac:dyDescent="0.25">
      <c r="A544" s="23" t="str">
        <f>Schedules!A11</f>
        <v>Admin Assist - Middle</v>
      </c>
      <c r="B544" s="9" t="s">
        <v>64</v>
      </c>
      <c r="C544" s="27"/>
      <c r="D544" s="21"/>
      <c r="E544" s="21"/>
      <c r="F544" s="21"/>
      <c r="G544" s="15"/>
      <c r="H544" s="15"/>
      <c r="I544" s="27"/>
      <c r="P544" s="12"/>
      <c r="Q544" s="12"/>
      <c r="R544" s="12"/>
      <c r="S544" s="15">
        <f>S545-7</f>
        <v>43678</v>
      </c>
      <c r="T544" s="15">
        <f t="shared" ref="T544:T545" si="411">S544+1</f>
        <v>43679</v>
      </c>
    </row>
    <row r="545" spans="1:20" x14ac:dyDescent="0.25">
      <c r="A545" s="4" t="str">
        <f>A544</f>
        <v>Admin Assist - Middle</v>
      </c>
      <c r="B545" s="9" t="s">
        <v>64</v>
      </c>
      <c r="C545" s="27"/>
      <c r="D545" s="15"/>
      <c r="E545" s="15"/>
      <c r="F545" s="15"/>
      <c r="G545" s="15"/>
      <c r="H545" s="15"/>
      <c r="I545" s="27"/>
      <c r="P545" s="17">
        <f>P546-7</f>
        <v>43682</v>
      </c>
      <c r="Q545" s="15">
        <f>P545+1</f>
        <v>43683</v>
      </c>
      <c r="R545" s="15">
        <f>Q545+1</f>
        <v>43684</v>
      </c>
      <c r="S545" s="15">
        <f t="shared" ref="S545" si="412">R545+1</f>
        <v>43685</v>
      </c>
      <c r="T545" s="15">
        <f t="shared" si="411"/>
        <v>43686</v>
      </c>
    </row>
    <row r="546" spans="1:20" x14ac:dyDescent="0.25">
      <c r="A546" s="4" t="str">
        <f t="shared" ref="A546:A602" si="413">A545</f>
        <v>Admin Assist - Middle</v>
      </c>
      <c r="B546" s="9" t="s">
        <v>64</v>
      </c>
      <c r="C546" s="27"/>
      <c r="D546" s="15"/>
      <c r="E546" s="15"/>
      <c r="F546" s="12">
        <f>Q546+1</f>
        <v>43691</v>
      </c>
      <c r="G546" s="12">
        <f t="shared" ref="G546:H548" si="414">F546+1</f>
        <v>43692</v>
      </c>
      <c r="H546" s="12">
        <f t="shared" si="414"/>
        <v>43693</v>
      </c>
      <c r="I546" s="27"/>
      <c r="P546" s="15">
        <f>D547-7</f>
        <v>43689</v>
      </c>
      <c r="Q546" s="15">
        <f>P546+1</f>
        <v>43690</v>
      </c>
    </row>
    <row r="547" spans="1:20" x14ac:dyDescent="0.25">
      <c r="A547" s="4" t="str">
        <f t="shared" si="413"/>
        <v>Admin Assist - Middle</v>
      </c>
      <c r="B547" s="9" t="s">
        <v>64</v>
      </c>
      <c r="C547" s="27"/>
      <c r="D547" s="12">
        <f>D548-7</f>
        <v>43696</v>
      </c>
      <c r="E547" s="12">
        <f>D547+1</f>
        <v>43697</v>
      </c>
      <c r="F547" s="12">
        <f t="shared" ref="F547" si="415">E547+1</f>
        <v>43698</v>
      </c>
      <c r="G547" s="12">
        <f t="shared" si="414"/>
        <v>43699</v>
      </c>
      <c r="H547" s="12">
        <f t="shared" si="414"/>
        <v>43700</v>
      </c>
      <c r="I547" s="27"/>
    </row>
    <row r="548" spans="1:20" x14ac:dyDescent="0.25">
      <c r="A548" s="4" t="str">
        <f t="shared" si="413"/>
        <v>Admin Assist - Middle</v>
      </c>
      <c r="B548" s="9" t="s">
        <v>64</v>
      </c>
      <c r="C548" s="27"/>
      <c r="D548" s="14">
        <v>43703</v>
      </c>
      <c r="E548" s="12">
        <f>D548+1</f>
        <v>43704</v>
      </c>
      <c r="F548" s="12">
        <f>E548+1</f>
        <v>43705</v>
      </c>
      <c r="G548" s="12">
        <f t="shared" si="414"/>
        <v>43706</v>
      </c>
      <c r="H548" s="12">
        <f t="shared" si="414"/>
        <v>43707</v>
      </c>
      <c r="I548" s="27"/>
    </row>
    <row r="549" spans="1:20" x14ac:dyDescent="0.25">
      <c r="A549" s="4" t="str">
        <f t="shared" si="413"/>
        <v>Admin Assist - Middle</v>
      </c>
      <c r="B549" s="9" t="s">
        <v>65</v>
      </c>
      <c r="C549" s="27"/>
      <c r="D549" s="16"/>
      <c r="E549" s="12">
        <f>J549+1</f>
        <v>43711</v>
      </c>
      <c r="F549" s="12">
        <f t="shared" ref="F549:F552" si="416">E549+1</f>
        <v>43712</v>
      </c>
      <c r="G549" s="12">
        <f t="shared" ref="G549:G552" si="417">F549+1</f>
        <v>43713</v>
      </c>
      <c r="H549" s="12">
        <f t="shared" ref="H549:H552" si="418">G549+1</f>
        <v>43714</v>
      </c>
      <c r="I549" s="27"/>
      <c r="J549" s="17">
        <f>D548+7</f>
        <v>43710</v>
      </c>
    </row>
    <row r="550" spans="1:20" x14ac:dyDescent="0.25">
      <c r="A550" s="4" t="str">
        <f t="shared" si="413"/>
        <v>Admin Assist - Middle</v>
      </c>
      <c r="B550" s="9" t="s">
        <v>65</v>
      </c>
      <c r="C550" s="27"/>
      <c r="D550" s="13">
        <f>J549+7</f>
        <v>43717</v>
      </c>
      <c r="E550" s="13">
        <f t="shared" ref="E550:E552" si="419">D550+1</f>
        <v>43718</v>
      </c>
      <c r="F550" s="13">
        <f t="shared" si="416"/>
        <v>43719</v>
      </c>
      <c r="G550" s="13">
        <f t="shared" si="417"/>
        <v>43720</v>
      </c>
      <c r="H550" s="13">
        <f t="shared" si="418"/>
        <v>43721</v>
      </c>
      <c r="I550" s="27"/>
    </row>
    <row r="551" spans="1:20" x14ac:dyDescent="0.25">
      <c r="A551" s="4" t="str">
        <f t="shared" si="413"/>
        <v>Admin Assist - Middle</v>
      </c>
      <c r="B551" s="9" t="s">
        <v>65</v>
      </c>
      <c r="C551" s="27"/>
      <c r="D551" s="13">
        <f t="shared" ref="D551:D582" si="420">D550+7</f>
        <v>43724</v>
      </c>
      <c r="E551" s="13">
        <f t="shared" si="419"/>
        <v>43725</v>
      </c>
      <c r="F551" s="13">
        <f t="shared" si="416"/>
        <v>43726</v>
      </c>
      <c r="G551" s="13">
        <f t="shared" si="417"/>
        <v>43727</v>
      </c>
      <c r="H551" s="13">
        <f t="shared" si="418"/>
        <v>43728</v>
      </c>
      <c r="I551" s="27"/>
    </row>
    <row r="552" spans="1:20" x14ac:dyDescent="0.25">
      <c r="A552" s="4" t="str">
        <f t="shared" si="413"/>
        <v>Admin Assist - Middle</v>
      </c>
      <c r="B552" s="9" t="s">
        <v>65</v>
      </c>
      <c r="C552" s="27"/>
      <c r="D552" s="13">
        <f t="shared" si="420"/>
        <v>43731</v>
      </c>
      <c r="E552" s="13">
        <f t="shared" si="419"/>
        <v>43732</v>
      </c>
      <c r="F552" s="13">
        <f t="shared" si="416"/>
        <v>43733</v>
      </c>
      <c r="G552" s="13">
        <f t="shared" si="417"/>
        <v>43734</v>
      </c>
      <c r="H552" s="13">
        <f t="shared" si="418"/>
        <v>43735</v>
      </c>
      <c r="I552" s="27"/>
    </row>
    <row r="553" spans="1:20" x14ac:dyDescent="0.25">
      <c r="A553" s="4" t="str">
        <f t="shared" si="413"/>
        <v>Admin Assist - Middle</v>
      </c>
      <c r="B553" s="9" t="s">
        <v>65</v>
      </c>
      <c r="C553" s="27"/>
      <c r="D553" s="13">
        <f t="shared" si="420"/>
        <v>43738</v>
      </c>
      <c r="E553" s="20"/>
      <c r="F553" s="20"/>
      <c r="G553" s="20"/>
      <c r="H553" s="20"/>
      <c r="I553" s="27"/>
    </row>
    <row r="554" spans="1:20" x14ac:dyDescent="0.25">
      <c r="A554" s="4" t="str">
        <f t="shared" si="413"/>
        <v>Admin Assist - Middle</v>
      </c>
      <c r="B554" s="9" t="s">
        <v>66</v>
      </c>
      <c r="C554" s="27"/>
      <c r="D554" s="21"/>
      <c r="E554" s="13">
        <f>D553+1</f>
        <v>43739</v>
      </c>
      <c r="F554" s="13">
        <f>E554+1</f>
        <v>43740</v>
      </c>
      <c r="G554" s="13">
        <f>F554+1</f>
        <v>43741</v>
      </c>
      <c r="H554" s="13">
        <f>G554+1</f>
        <v>43742</v>
      </c>
      <c r="I554" s="27"/>
    </row>
    <row r="555" spans="1:20" x14ac:dyDescent="0.25">
      <c r="A555" s="4" t="str">
        <f t="shared" si="413"/>
        <v>Admin Assist - Middle</v>
      </c>
      <c r="B555" s="9" t="s">
        <v>66</v>
      </c>
      <c r="C555" s="27"/>
      <c r="D555" s="13">
        <f>D553+7</f>
        <v>43745</v>
      </c>
      <c r="E555" s="13">
        <f t="shared" ref="E555" si="421">D555+1</f>
        <v>43746</v>
      </c>
      <c r="F555" s="13">
        <f t="shared" ref="F555" si="422">E555+1</f>
        <v>43747</v>
      </c>
      <c r="G555" s="13">
        <f t="shared" ref="G555:G558" si="423">F555+1</f>
        <v>43748</v>
      </c>
      <c r="H555" s="13">
        <f t="shared" ref="H555:H556" si="424">G555+1</f>
        <v>43749</v>
      </c>
      <c r="I555" s="27"/>
    </row>
    <row r="556" spans="1:20" x14ac:dyDescent="0.25">
      <c r="A556" s="4" t="str">
        <f t="shared" si="413"/>
        <v>Admin Assist - Middle</v>
      </c>
      <c r="B556" s="9" t="s">
        <v>66</v>
      </c>
      <c r="C556" s="27"/>
      <c r="D556" s="16"/>
      <c r="E556" s="12">
        <f>J556+1</f>
        <v>43753</v>
      </c>
      <c r="F556" s="13">
        <f>E556+1</f>
        <v>43754</v>
      </c>
      <c r="G556" s="13">
        <f t="shared" si="423"/>
        <v>43755</v>
      </c>
      <c r="H556" s="13">
        <f t="shared" si="424"/>
        <v>43756</v>
      </c>
      <c r="I556" s="27"/>
      <c r="J556" s="17">
        <f>D555+7</f>
        <v>43752</v>
      </c>
    </row>
    <row r="557" spans="1:20" x14ac:dyDescent="0.25">
      <c r="A557" s="4" t="str">
        <f t="shared" si="413"/>
        <v>Admin Assist - Middle</v>
      </c>
      <c r="B557" s="9" t="s">
        <v>66</v>
      </c>
      <c r="D557" s="13">
        <f>J556+7</f>
        <v>43759</v>
      </c>
      <c r="E557" s="13">
        <f t="shared" ref="E557:E558" si="425">D557+1</f>
        <v>43760</v>
      </c>
      <c r="F557" s="13">
        <f t="shared" ref="F557:F558" si="426">E557+1</f>
        <v>43761</v>
      </c>
      <c r="G557" s="13">
        <f t="shared" si="423"/>
        <v>43762</v>
      </c>
      <c r="H557" s="12">
        <f>G557+1</f>
        <v>43763</v>
      </c>
    </row>
    <row r="558" spans="1:20" x14ac:dyDescent="0.25">
      <c r="A558" s="4" t="str">
        <f t="shared" si="413"/>
        <v>Admin Assist - Middle</v>
      </c>
      <c r="B558" s="9" t="s">
        <v>66</v>
      </c>
      <c r="C558" s="27"/>
      <c r="D558" s="13">
        <f t="shared" si="420"/>
        <v>43766</v>
      </c>
      <c r="E558" s="13">
        <f t="shared" si="425"/>
        <v>43767</v>
      </c>
      <c r="F558" s="13">
        <f t="shared" si="426"/>
        <v>43768</v>
      </c>
      <c r="G558" s="13">
        <f t="shared" si="423"/>
        <v>43769</v>
      </c>
      <c r="H558" s="20"/>
      <c r="I558" s="27"/>
    </row>
    <row r="559" spans="1:20" x14ac:dyDescent="0.25">
      <c r="A559" s="4" t="str">
        <f t="shared" si="413"/>
        <v>Admin Assist - Middle</v>
      </c>
      <c r="B559" s="9" t="s">
        <v>67</v>
      </c>
      <c r="C559" s="27"/>
      <c r="D559" s="21"/>
      <c r="E559" s="21"/>
      <c r="F559" s="21"/>
      <c r="G559" s="21"/>
      <c r="H559" s="13">
        <f>G558+1</f>
        <v>43770</v>
      </c>
      <c r="I559" s="27"/>
    </row>
    <row r="560" spans="1:20" x14ac:dyDescent="0.25">
      <c r="A560" s="4" t="str">
        <f>A558</f>
        <v>Admin Assist - Middle</v>
      </c>
      <c r="B560" s="9" t="s">
        <v>67</v>
      </c>
      <c r="C560" s="27"/>
      <c r="D560" s="13">
        <f>D558+7</f>
        <v>43773</v>
      </c>
      <c r="E560" s="13">
        <f t="shared" ref="E560" si="427">D560+1</f>
        <v>43774</v>
      </c>
      <c r="F560" s="13">
        <f t="shared" ref="F560" si="428">E560+1</f>
        <v>43775</v>
      </c>
      <c r="G560" s="13">
        <f t="shared" ref="G560:G561" si="429">F560+1</f>
        <v>43776</v>
      </c>
      <c r="H560" s="13">
        <f t="shared" ref="H560:H561" si="430">G560+1</f>
        <v>43777</v>
      </c>
      <c r="I560" s="27"/>
    </row>
    <row r="561" spans="1:20" x14ac:dyDescent="0.25">
      <c r="A561" s="4" t="str">
        <f t="shared" si="413"/>
        <v>Admin Assist - Middle</v>
      </c>
      <c r="B561" s="9" t="s">
        <v>67</v>
      </c>
      <c r="C561" s="27"/>
      <c r="D561" s="16"/>
      <c r="E561" s="12">
        <f>J561+1</f>
        <v>43781</v>
      </c>
      <c r="F561" s="13">
        <f>E561+1</f>
        <v>43782</v>
      </c>
      <c r="G561" s="13">
        <f t="shared" si="429"/>
        <v>43783</v>
      </c>
      <c r="H561" s="13">
        <f t="shared" si="430"/>
        <v>43784</v>
      </c>
      <c r="I561" s="27"/>
      <c r="J561" s="17">
        <f>D560+7</f>
        <v>43780</v>
      </c>
    </row>
    <row r="562" spans="1:20" x14ac:dyDescent="0.25">
      <c r="A562" s="4" t="str">
        <f t="shared" si="413"/>
        <v>Admin Assist - Middle</v>
      </c>
      <c r="B562" s="9" t="s">
        <v>67</v>
      </c>
      <c r="D562" s="13">
        <f>J561+7</f>
        <v>43787</v>
      </c>
      <c r="E562" s="13">
        <f t="shared" ref="E562:E566" si="431">D562+1</f>
        <v>43788</v>
      </c>
      <c r="F562" s="13">
        <f t="shared" ref="F562:F566" si="432">E562+1</f>
        <v>43789</v>
      </c>
      <c r="G562" s="12">
        <f>F562+1</f>
        <v>43790</v>
      </c>
      <c r="H562" s="12">
        <f>G562+1</f>
        <v>43791</v>
      </c>
    </row>
    <row r="563" spans="1:20" x14ac:dyDescent="0.25">
      <c r="A563" s="4" t="str">
        <f t="shared" si="413"/>
        <v>Admin Assist - Middle</v>
      </c>
      <c r="B563" s="9" t="s">
        <v>67</v>
      </c>
      <c r="C563" s="27"/>
      <c r="D563" s="13">
        <f t="shared" si="420"/>
        <v>43794</v>
      </c>
      <c r="E563" s="13">
        <f t="shared" si="431"/>
        <v>43795</v>
      </c>
      <c r="F563" s="13">
        <f t="shared" si="432"/>
        <v>43796</v>
      </c>
      <c r="G563" s="13">
        <f t="shared" ref="G563:G566" si="433">F563+1</f>
        <v>43797</v>
      </c>
      <c r="H563" s="13">
        <f t="shared" ref="H563:H566" si="434">G563+1</f>
        <v>43798</v>
      </c>
      <c r="I563" s="27"/>
    </row>
    <row r="564" spans="1:20" x14ac:dyDescent="0.25">
      <c r="A564" s="4" t="str">
        <f>A563</f>
        <v>Admin Assist - Middle</v>
      </c>
      <c r="B564" s="9" t="s">
        <v>68</v>
      </c>
      <c r="C564" s="27"/>
      <c r="D564" s="13">
        <f>D563+7</f>
        <v>43801</v>
      </c>
      <c r="E564" s="13">
        <f t="shared" si="431"/>
        <v>43802</v>
      </c>
      <c r="F564" s="13">
        <f t="shared" si="432"/>
        <v>43803</v>
      </c>
      <c r="G564" s="13">
        <f t="shared" si="433"/>
        <v>43804</v>
      </c>
      <c r="H564" s="13">
        <f t="shared" si="434"/>
        <v>43805</v>
      </c>
      <c r="I564" s="27"/>
    </row>
    <row r="565" spans="1:20" x14ac:dyDescent="0.25">
      <c r="A565" s="4" t="str">
        <f t="shared" si="413"/>
        <v>Admin Assist - Middle</v>
      </c>
      <c r="B565" s="9" t="s">
        <v>68</v>
      </c>
      <c r="C565" s="27"/>
      <c r="D565" s="13">
        <f t="shared" si="420"/>
        <v>43808</v>
      </c>
      <c r="E565" s="13">
        <f t="shared" si="431"/>
        <v>43809</v>
      </c>
      <c r="F565" s="13">
        <f t="shared" si="432"/>
        <v>43810</v>
      </c>
      <c r="G565" s="13">
        <f t="shared" si="433"/>
        <v>43811</v>
      </c>
      <c r="H565" s="13">
        <f t="shared" si="434"/>
        <v>43812</v>
      </c>
      <c r="I565" s="27"/>
    </row>
    <row r="566" spans="1:20" x14ac:dyDescent="0.25">
      <c r="A566" s="4" t="str">
        <f t="shared" si="413"/>
        <v>Admin Assist - Middle</v>
      </c>
      <c r="B566" s="9" t="s">
        <v>68</v>
      </c>
      <c r="C566" s="27"/>
      <c r="D566" s="13">
        <f t="shared" si="420"/>
        <v>43815</v>
      </c>
      <c r="E566" s="13">
        <f t="shared" si="431"/>
        <v>43816</v>
      </c>
      <c r="F566" s="13">
        <f t="shared" si="432"/>
        <v>43817</v>
      </c>
      <c r="G566" s="13">
        <f t="shared" si="433"/>
        <v>43818</v>
      </c>
      <c r="H566" s="13">
        <f t="shared" si="434"/>
        <v>43819</v>
      </c>
      <c r="I566" s="27"/>
    </row>
    <row r="567" spans="1:20" x14ac:dyDescent="0.25">
      <c r="A567" s="4" t="str">
        <f t="shared" si="413"/>
        <v>Admin Assist - Middle</v>
      </c>
      <c r="B567" s="9" t="s">
        <v>68</v>
      </c>
      <c r="D567" s="11"/>
      <c r="E567" s="11"/>
      <c r="F567" s="16"/>
      <c r="G567" s="16"/>
      <c r="H567" s="11"/>
      <c r="L567" s="17">
        <f>Q567+1</f>
        <v>43824</v>
      </c>
      <c r="M567" s="17">
        <f>L567+1</f>
        <v>43825</v>
      </c>
      <c r="O567" s="27"/>
      <c r="P567" s="15">
        <f>D566+7</f>
        <v>43822</v>
      </c>
      <c r="Q567" s="15">
        <f>P567+1</f>
        <v>43823</v>
      </c>
      <c r="T567" s="15">
        <f>M567+1</f>
        <v>43826</v>
      </c>
    </row>
    <row r="568" spans="1:20" x14ac:dyDescent="0.25">
      <c r="A568" s="4" t="str">
        <f t="shared" si="413"/>
        <v>Admin Assist - Middle</v>
      </c>
      <c r="B568" s="9" t="s">
        <v>68</v>
      </c>
      <c r="D568" s="11"/>
      <c r="E568" s="11"/>
      <c r="F568" s="20"/>
      <c r="G568" s="20"/>
      <c r="H568" s="20"/>
      <c r="P568" s="15">
        <f>P567+7</f>
        <v>43829</v>
      </c>
      <c r="Q568" s="15">
        <f>P568+1</f>
        <v>43830</v>
      </c>
    </row>
    <row r="569" spans="1:20" x14ac:dyDescent="0.25">
      <c r="A569" s="4" t="str">
        <f t="shared" si="413"/>
        <v>Admin Assist - Middle</v>
      </c>
      <c r="B569" s="9" t="s">
        <v>69</v>
      </c>
      <c r="D569" s="20"/>
      <c r="E569" s="20"/>
      <c r="F569" s="16"/>
      <c r="G569" s="11"/>
      <c r="H569" s="11"/>
      <c r="L569" s="17">
        <f>Q568+1</f>
        <v>43831</v>
      </c>
      <c r="S569" s="15">
        <f>L569+1</f>
        <v>43832</v>
      </c>
      <c r="T569" s="15">
        <f>S569+1</f>
        <v>43833</v>
      </c>
    </row>
    <row r="570" spans="1:20" x14ac:dyDescent="0.25">
      <c r="A570" s="4" t="str">
        <f>A568</f>
        <v>Admin Assist - Middle</v>
      </c>
      <c r="B570" s="9" t="s">
        <v>69</v>
      </c>
      <c r="C570" s="27"/>
      <c r="D570" s="13">
        <f>P568+7</f>
        <v>43836</v>
      </c>
      <c r="E570" s="13">
        <f t="shared" ref="E570:E575" si="435">D570+1</f>
        <v>43837</v>
      </c>
      <c r="F570" s="13">
        <f t="shared" ref="F570:F575" si="436">E570+1</f>
        <v>43838</v>
      </c>
      <c r="G570" s="13">
        <f t="shared" ref="G570:G575" si="437">F570+1</f>
        <v>43839</v>
      </c>
      <c r="H570" s="13">
        <f t="shared" ref="H570:H575" si="438">G570+1</f>
        <v>43840</v>
      </c>
      <c r="I570" s="27"/>
    </row>
    <row r="571" spans="1:20" x14ac:dyDescent="0.25">
      <c r="A571" s="4" t="str">
        <f t="shared" si="413"/>
        <v>Admin Assist - Middle</v>
      </c>
      <c r="B571" s="9" t="s">
        <v>69</v>
      </c>
      <c r="C571" s="27"/>
      <c r="D571" s="13">
        <f t="shared" si="420"/>
        <v>43843</v>
      </c>
      <c r="E571" s="13">
        <f t="shared" si="435"/>
        <v>43844</v>
      </c>
      <c r="F571" s="13">
        <f t="shared" si="436"/>
        <v>43845</v>
      </c>
      <c r="G571" s="13">
        <f t="shared" si="437"/>
        <v>43846</v>
      </c>
      <c r="H571" s="13">
        <f t="shared" si="438"/>
        <v>43847</v>
      </c>
      <c r="I571" s="27"/>
    </row>
    <row r="572" spans="1:20" x14ac:dyDescent="0.25">
      <c r="A572" s="4" t="str">
        <f t="shared" si="413"/>
        <v>Admin Assist - Middle</v>
      </c>
      <c r="B572" s="9" t="s">
        <v>69</v>
      </c>
      <c r="C572" s="27"/>
      <c r="D572" s="13">
        <f t="shared" si="420"/>
        <v>43850</v>
      </c>
      <c r="E572" s="13">
        <f t="shared" si="435"/>
        <v>43851</v>
      </c>
      <c r="F572" s="13">
        <f t="shared" si="436"/>
        <v>43852</v>
      </c>
      <c r="G572" s="13">
        <f t="shared" si="437"/>
        <v>43853</v>
      </c>
      <c r="H572" s="13">
        <f t="shared" si="438"/>
        <v>43854</v>
      </c>
      <c r="I572" s="27"/>
    </row>
    <row r="573" spans="1:20" x14ac:dyDescent="0.25">
      <c r="A573" s="4" t="str">
        <f t="shared" si="413"/>
        <v>Admin Assist - Middle</v>
      </c>
      <c r="B573" s="9" t="s">
        <v>69</v>
      </c>
      <c r="C573" s="27"/>
      <c r="D573" s="13">
        <f t="shared" si="420"/>
        <v>43857</v>
      </c>
      <c r="E573" s="13">
        <f t="shared" si="435"/>
        <v>43858</v>
      </c>
      <c r="F573" s="13">
        <f t="shared" si="436"/>
        <v>43859</v>
      </c>
      <c r="G573" s="13">
        <f t="shared" si="437"/>
        <v>43860</v>
      </c>
      <c r="H573" s="13">
        <f t="shared" si="438"/>
        <v>43861</v>
      </c>
      <c r="I573" s="27"/>
    </row>
    <row r="574" spans="1:20" x14ac:dyDescent="0.25">
      <c r="A574" s="4" t="str">
        <f>A573</f>
        <v>Admin Assist - Middle</v>
      </c>
      <c r="B574" s="9" t="s">
        <v>70</v>
      </c>
      <c r="C574" s="27"/>
      <c r="D574" s="13">
        <f>D573+7</f>
        <v>43864</v>
      </c>
      <c r="E574" s="13">
        <f t="shared" si="435"/>
        <v>43865</v>
      </c>
      <c r="F574" s="13">
        <f t="shared" si="436"/>
        <v>43866</v>
      </c>
      <c r="G574" s="13">
        <f t="shared" si="437"/>
        <v>43867</v>
      </c>
      <c r="H574" s="13">
        <f t="shared" si="438"/>
        <v>43868</v>
      </c>
      <c r="I574" s="27"/>
    </row>
    <row r="575" spans="1:20" x14ac:dyDescent="0.25">
      <c r="A575" s="4" t="str">
        <f t="shared" si="413"/>
        <v>Admin Assist - Middle</v>
      </c>
      <c r="B575" s="9" t="s">
        <v>70</v>
      </c>
      <c r="C575" s="27"/>
      <c r="D575" s="13">
        <f t="shared" si="420"/>
        <v>43871</v>
      </c>
      <c r="E575" s="13">
        <f t="shared" si="435"/>
        <v>43872</v>
      </c>
      <c r="F575" s="13">
        <f t="shared" si="436"/>
        <v>43873</v>
      </c>
      <c r="G575" s="13">
        <f t="shared" si="437"/>
        <v>43874</v>
      </c>
      <c r="H575" s="13">
        <f t="shared" si="438"/>
        <v>43875</v>
      </c>
      <c r="I575" s="27"/>
    </row>
    <row r="576" spans="1:20" x14ac:dyDescent="0.25">
      <c r="A576" s="4" t="str">
        <f t="shared" si="413"/>
        <v>Admin Assist - Middle</v>
      </c>
      <c r="B576" s="9" t="s">
        <v>70</v>
      </c>
      <c r="D576" s="16"/>
      <c r="E576" s="11"/>
      <c r="F576" s="11"/>
      <c r="G576" s="12">
        <f>R576+1</f>
        <v>43881</v>
      </c>
      <c r="H576" s="12">
        <f>G576+1</f>
        <v>43882</v>
      </c>
      <c r="J576" s="17">
        <f>D575+7</f>
        <v>43878</v>
      </c>
      <c r="Q576" s="15">
        <f>J576+1</f>
        <v>43879</v>
      </c>
      <c r="R576" s="15">
        <f>Q576+1</f>
        <v>43880</v>
      </c>
    </row>
    <row r="577" spans="1:20" x14ac:dyDescent="0.25">
      <c r="A577" s="4" t="str">
        <f t="shared" si="413"/>
        <v>Admin Assist - Middle</v>
      </c>
      <c r="B577" s="9" t="s">
        <v>70</v>
      </c>
      <c r="C577" s="27"/>
      <c r="D577" s="13">
        <f>J576+7</f>
        <v>43885</v>
      </c>
      <c r="E577" s="13">
        <f t="shared" ref="E577:E582" si="439">D577+1</f>
        <v>43886</v>
      </c>
      <c r="F577" s="13">
        <f t="shared" ref="F577:F581" si="440">E577+1</f>
        <v>43887</v>
      </c>
      <c r="G577" s="13">
        <f t="shared" ref="G577:G581" si="441">F577+1</f>
        <v>43888</v>
      </c>
      <c r="H577" s="13">
        <f t="shared" ref="H577:H581" si="442">G577+1</f>
        <v>43889</v>
      </c>
      <c r="I577" s="27"/>
    </row>
    <row r="578" spans="1:20" x14ac:dyDescent="0.25">
      <c r="A578" s="4" t="str">
        <f>A577</f>
        <v>Admin Assist - Middle</v>
      </c>
      <c r="B578" s="9" t="s">
        <v>71</v>
      </c>
      <c r="C578" s="27"/>
      <c r="D578" s="13">
        <f>D577+7</f>
        <v>43892</v>
      </c>
      <c r="E578" s="13">
        <f t="shared" si="439"/>
        <v>43893</v>
      </c>
      <c r="F578" s="13">
        <f t="shared" si="440"/>
        <v>43894</v>
      </c>
      <c r="G578" s="13">
        <f t="shared" si="441"/>
        <v>43895</v>
      </c>
      <c r="H578" s="13">
        <f t="shared" si="442"/>
        <v>43896</v>
      </c>
      <c r="I578" s="27"/>
    </row>
    <row r="579" spans="1:20" x14ac:dyDescent="0.25">
      <c r="A579" s="4" t="str">
        <f t="shared" si="413"/>
        <v>Admin Assist - Middle</v>
      </c>
      <c r="B579" s="9" t="s">
        <v>71</v>
      </c>
      <c r="C579" s="27"/>
      <c r="D579" s="13">
        <f t="shared" si="420"/>
        <v>43899</v>
      </c>
      <c r="E579" s="13">
        <f t="shared" si="439"/>
        <v>43900</v>
      </c>
      <c r="F579" s="13">
        <f t="shared" si="440"/>
        <v>43901</v>
      </c>
      <c r="G579" s="13">
        <f t="shared" si="441"/>
        <v>43902</v>
      </c>
      <c r="H579" s="13">
        <f t="shared" si="442"/>
        <v>43903</v>
      </c>
      <c r="I579" s="27"/>
    </row>
    <row r="580" spans="1:20" x14ac:dyDescent="0.25">
      <c r="A580" s="4" t="str">
        <f t="shared" si="413"/>
        <v>Admin Assist - Middle</v>
      </c>
      <c r="B580" s="9" t="s">
        <v>71</v>
      </c>
      <c r="C580" s="27"/>
      <c r="D580" s="13">
        <f t="shared" si="420"/>
        <v>43906</v>
      </c>
      <c r="E580" s="13">
        <f t="shared" si="439"/>
        <v>43907</v>
      </c>
      <c r="F580" s="13">
        <f t="shared" si="440"/>
        <v>43908</v>
      </c>
      <c r="G580" s="13">
        <f t="shared" si="441"/>
        <v>43909</v>
      </c>
      <c r="H580" s="13">
        <f t="shared" si="442"/>
        <v>43910</v>
      </c>
      <c r="I580" s="27"/>
    </row>
    <row r="581" spans="1:20" x14ac:dyDescent="0.25">
      <c r="A581" s="4" t="str">
        <f t="shared" si="413"/>
        <v>Admin Assist - Middle</v>
      </c>
      <c r="B581" s="9" t="s">
        <v>71</v>
      </c>
      <c r="C581" s="27"/>
      <c r="D581" s="13">
        <f t="shared" si="420"/>
        <v>43913</v>
      </c>
      <c r="E581" s="13">
        <f t="shared" si="439"/>
        <v>43914</v>
      </c>
      <c r="F581" s="13">
        <f t="shared" si="440"/>
        <v>43915</v>
      </c>
      <c r="G581" s="13">
        <f t="shared" si="441"/>
        <v>43916</v>
      </c>
      <c r="H581" s="13">
        <f t="shared" si="442"/>
        <v>43917</v>
      </c>
      <c r="I581" s="27"/>
    </row>
    <row r="582" spans="1:20" x14ac:dyDescent="0.25">
      <c r="A582" s="4" t="str">
        <f t="shared" si="413"/>
        <v>Admin Assist - Middle</v>
      </c>
      <c r="B582" s="9" t="s">
        <v>71</v>
      </c>
      <c r="C582" s="27"/>
      <c r="D582" s="13">
        <f t="shared" si="420"/>
        <v>43920</v>
      </c>
      <c r="E582" s="13">
        <f t="shared" si="439"/>
        <v>43921</v>
      </c>
      <c r="F582" s="20"/>
      <c r="G582" s="20"/>
      <c r="H582" s="20"/>
      <c r="I582" s="27"/>
    </row>
    <row r="583" spans="1:20" x14ac:dyDescent="0.25">
      <c r="A583" s="4" t="str">
        <f t="shared" si="413"/>
        <v>Admin Assist - Middle</v>
      </c>
      <c r="B583" s="9" t="s">
        <v>6</v>
      </c>
      <c r="C583" s="27"/>
      <c r="D583" s="21"/>
      <c r="E583" s="21"/>
      <c r="F583" s="13">
        <f>E582+1</f>
        <v>43922</v>
      </c>
      <c r="G583" s="13">
        <f>F583+1</f>
        <v>43923</v>
      </c>
      <c r="H583" s="13">
        <f>G583+1</f>
        <v>43924</v>
      </c>
      <c r="I583" s="27"/>
    </row>
    <row r="584" spans="1:20" x14ac:dyDescent="0.25">
      <c r="A584" s="4" t="str">
        <f>A582</f>
        <v>Admin Assist - Middle</v>
      </c>
      <c r="B584" s="9" t="s">
        <v>6</v>
      </c>
      <c r="D584" s="13">
        <f>D582+7</f>
        <v>43927</v>
      </c>
      <c r="E584" s="13">
        <f t="shared" ref="E584" si="443">D584+1</f>
        <v>43928</v>
      </c>
      <c r="F584" s="13">
        <f t="shared" ref="F584" si="444">E584+1</f>
        <v>43929</v>
      </c>
      <c r="G584" s="13">
        <f t="shared" ref="G584" si="445">F584+1</f>
        <v>43930</v>
      </c>
      <c r="H584" s="16"/>
      <c r="N584" s="17">
        <f>G584+1</f>
        <v>43931</v>
      </c>
    </row>
    <row r="585" spans="1:20" x14ac:dyDescent="0.25">
      <c r="A585" s="4" t="str">
        <f t="shared" si="413"/>
        <v>Admin Assist - Middle</v>
      </c>
      <c r="B585" s="9" t="s">
        <v>6</v>
      </c>
      <c r="D585" s="16"/>
      <c r="E585" s="11"/>
      <c r="F585" s="11"/>
      <c r="G585" s="11"/>
      <c r="H585" s="11"/>
      <c r="J585" s="17">
        <f>D584+7</f>
        <v>43934</v>
      </c>
      <c r="Q585" s="15">
        <f>J585+1</f>
        <v>43935</v>
      </c>
      <c r="R585" s="15">
        <f>Q585+1</f>
        <v>43936</v>
      </c>
      <c r="S585" s="15">
        <f>R585+1</f>
        <v>43937</v>
      </c>
      <c r="T585" s="15">
        <f>S585+1</f>
        <v>43938</v>
      </c>
    </row>
    <row r="586" spans="1:20" x14ac:dyDescent="0.25">
      <c r="A586" s="4" t="str">
        <f t="shared" si="413"/>
        <v>Admin Assist - Middle</v>
      </c>
      <c r="B586" s="9" t="s">
        <v>6</v>
      </c>
      <c r="C586" s="27"/>
      <c r="D586" s="12">
        <f>J585+7</f>
        <v>43941</v>
      </c>
      <c r="E586" s="13">
        <f>D586+1</f>
        <v>43942</v>
      </c>
      <c r="F586" s="13">
        <f t="shared" ref="F586:F587" si="446">E586+1</f>
        <v>43943</v>
      </c>
      <c r="G586" s="13">
        <f t="shared" ref="G586:G587" si="447">F586+1</f>
        <v>43944</v>
      </c>
      <c r="H586" s="13">
        <f t="shared" ref="H586" si="448">G586+1</f>
        <v>43945</v>
      </c>
      <c r="I586" s="27"/>
    </row>
    <row r="587" spans="1:20" x14ac:dyDescent="0.25">
      <c r="A587" s="4" t="str">
        <f t="shared" si="413"/>
        <v>Admin Assist - Middle</v>
      </c>
      <c r="B587" s="9" t="s">
        <v>6</v>
      </c>
      <c r="C587" s="27"/>
      <c r="D587" s="13">
        <f>D586+7</f>
        <v>43948</v>
      </c>
      <c r="E587" s="13">
        <f t="shared" ref="E587" si="449">D587+1</f>
        <v>43949</v>
      </c>
      <c r="F587" s="13">
        <f t="shared" si="446"/>
        <v>43950</v>
      </c>
      <c r="G587" s="13">
        <f t="shared" si="447"/>
        <v>43951</v>
      </c>
      <c r="H587" s="20"/>
      <c r="I587" s="27"/>
    </row>
    <row r="588" spans="1:20" x14ac:dyDescent="0.25">
      <c r="A588" s="4" t="str">
        <f t="shared" si="413"/>
        <v>Admin Assist - Middle</v>
      </c>
      <c r="B588" s="9" t="s">
        <v>7</v>
      </c>
      <c r="C588" s="27"/>
      <c r="D588" s="21"/>
      <c r="E588" s="21"/>
      <c r="F588" s="21"/>
      <c r="G588" s="21"/>
      <c r="H588" s="13">
        <f>G587+1</f>
        <v>43952</v>
      </c>
      <c r="I588" s="27"/>
    </row>
    <row r="589" spans="1:20" x14ac:dyDescent="0.25">
      <c r="A589" s="4" t="str">
        <f>A587</f>
        <v>Admin Assist - Middle</v>
      </c>
      <c r="B589" s="9" t="s">
        <v>7</v>
      </c>
      <c r="C589" s="27"/>
      <c r="D589" s="13">
        <f>D587+7</f>
        <v>43955</v>
      </c>
      <c r="E589" s="13">
        <f t="shared" ref="E589:E590" si="450">D589+1</f>
        <v>43956</v>
      </c>
      <c r="F589" s="13">
        <f t="shared" ref="F589:F596" si="451">E589+1</f>
        <v>43957</v>
      </c>
      <c r="G589" s="13">
        <f t="shared" ref="G589:G596" si="452">F589+1</f>
        <v>43958</v>
      </c>
      <c r="H589" s="13">
        <f t="shared" ref="H589:H595" si="453">G589+1</f>
        <v>43959</v>
      </c>
      <c r="I589" s="27"/>
    </row>
    <row r="590" spans="1:20" x14ac:dyDescent="0.25">
      <c r="A590" s="4" t="str">
        <f t="shared" si="413"/>
        <v>Admin Assist - Middle</v>
      </c>
      <c r="B590" s="9" t="s">
        <v>7</v>
      </c>
      <c r="C590" s="27"/>
      <c r="D590" s="13">
        <f t="shared" ref="D590:D596" si="454">D589+7</f>
        <v>43962</v>
      </c>
      <c r="E590" s="13">
        <f t="shared" si="450"/>
        <v>43963</v>
      </c>
      <c r="F590" s="13">
        <f t="shared" si="451"/>
        <v>43964</v>
      </c>
      <c r="G590" s="13">
        <f t="shared" si="452"/>
        <v>43965</v>
      </c>
      <c r="H590" s="13">
        <f t="shared" si="453"/>
        <v>43966</v>
      </c>
      <c r="I590" s="27"/>
    </row>
    <row r="591" spans="1:20" x14ac:dyDescent="0.25">
      <c r="A591" s="4" t="str">
        <f t="shared" si="413"/>
        <v>Admin Assist - Middle</v>
      </c>
      <c r="B591" s="9" t="s">
        <v>7</v>
      </c>
      <c r="C591" s="27"/>
      <c r="D591" s="16"/>
      <c r="E591" s="13">
        <f>J591+1</f>
        <v>43970</v>
      </c>
      <c r="F591" s="13">
        <f t="shared" si="451"/>
        <v>43971</v>
      </c>
      <c r="G591" s="13">
        <f t="shared" si="452"/>
        <v>43972</v>
      </c>
      <c r="H591" s="13">
        <f t="shared" si="453"/>
        <v>43973</v>
      </c>
      <c r="I591" s="27"/>
      <c r="J591" s="17">
        <f>D590+7</f>
        <v>43969</v>
      </c>
    </row>
    <row r="592" spans="1:20" x14ac:dyDescent="0.25">
      <c r="A592" s="4" t="str">
        <f t="shared" si="413"/>
        <v>Admin Assist - Middle</v>
      </c>
      <c r="B592" s="9" t="s">
        <v>7</v>
      </c>
      <c r="C592" s="27"/>
      <c r="D592" s="13">
        <f>J591+7</f>
        <v>43976</v>
      </c>
      <c r="E592" s="13">
        <f t="shared" ref="E592:E596" si="455">D592+1</f>
        <v>43977</v>
      </c>
      <c r="F592" s="13">
        <f t="shared" si="451"/>
        <v>43978</v>
      </c>
      <c r="G592" s="13">
        <f t="shared" si="452"/>
        <v>43979</v>
      </c>
      <c r="H592" s="13">
        <f t="shared" si="453"/>
        <v>43980</v>
      </c>
      <c r="I592" s="27"/>
    </row>
    <row r="593" spans="1:20" x14ac:dyDescent="0.25">
      <c r="A593" s="4" t="str">
        <f t="shared" si="413"/>
        <v>Admin Assist - Middle</v>
      </c>
      <c r="B593" s="9" t="s">
        <v>8</v>
      </c>
      <c r="C593" s="27"/>
      <c r="D593" s="13">
        <f t="shared" si="454"/>
        <v>43983</v>
      </c>
      <c r="E593" s="13">
        <f t="shared" si="455"/>
        <v>43984</v>
      </c>
      <c r="F593" s="13">
        <f t="shared" si="451"/>
        <v>43985</v>
      </c>
      <c r="G593" s="13">
        <f t="shared" si="452"/>
        <v>43986</v>
      </c>
      <c r="H593" s="13">
        <f t="shared" si="453"/>
        <v>43987</v>
      </c>
      <c r="I593" s="27"/>
    </row>
    <row r="594" spans="1:20" x14ac:dyDescent="0.25">
      <c r="A594" s="4" t="str">
        <f t="shared" si="413"/>
        <v>Admin Assist - Middle</v>
      </c>
      <c r="B594" s="9" t="s">
        <v>8</v>
      </c>
      <c r="C594" s="27"/>
      <c r="D594" s="13">
        <f t="shared" si="454"/>
        <v>43990</v>
      </c>
      <c r="E594" s="13">
        <f t="shared" si="455"/>
        <v>43991</v>
      </c>
      <c r="F594" s="13">
        <f t="shared" si="451"/>
        <v>43992</v>
      </c>
      <c r="G594" s="13">
        <f t="shared" si="452"/>
        <v>43993</v>
      </c>
      <c r="H594" s="13">
        <f t="shared" si="453"/>
        <v>43994</v>
      </c>
      <c r="I594" s="27"/>
    </row>
    <row r="595" spans="1:20" x14ac:dyDescent="0.25">
      <c r="A595" s="4" t="str">
        <f t="shared" si="413"/>
        <v>Admin Assist - Middle</v>
      </c>
      <c r="B595" s="9" t="s">
        <v>8</v>
      </c>
      <c r="C595" s="27"/>
      <c r="D595" s="13">
        <f t="shared" si="454"/>
        <v>43997</v>
      </c>
      <c r="E595" s="13">
        <f t="shared" si="455"/>
        <v>43998</v>
      </c>
      <c r="F595" s="13">
        <f t="shared" si="451"/>
        <v>43999</v>
      </c>
      <c r="G595" s="13">
        <f t="shared" si="452"/>
        <v>44000</v>
      </c>
      <c r="H595" s="13">
        <f t="shared" si="453"/>
        <v>44001</v>
      </c>
      <c r="I595" s="27"/>
    </row>
    <row r="596" spans="1:20" x14ac:dyDescent="0.25">
      <c r="A596" s="4" t="str">
        <f t="shared" si="413"/>
        <v>Admin Assist - Middle</v>
      </c>
      <c r="B596" s="9" t="s">
        <v>8</v>
      </c>
      <c r="C596" s="27"/>
      <c r="D596" s="13">
        <f t="shared" si="454"/>
        <v>44004</v>
      </c>
      <c r="E596" s="13">
        <f t="shared" si="455"/>
        <v>44005</v>
      </c>
      <c r="F596" s="13">
        <f t="shared" si="451"/>
        <v>44006</v>
      </c>
      <c r="G596" s="13">
        <f t="shared" si="452"/>
        <v>44007</v>
      </c>
      <c r="H596" s="12">
        <f>G596+1</f>
        <v>44008</v>
      </c>
      <c r="I596" s="27"/>
    </row>
    <row r="597" spans="1:20" x14ac:dyDescent="0.25">
      <c r="A597" s="4" t="str">
        <f t="shared" si="413"/>
        <v>Admin Assist - Middle</v>
      </c>
      <c r="B597" s="9" t="s">
        <v>8</v>
      </c>
      <c r="C597" s="27"/>
      <c r="D597" s="12">
        <f>D596+7</f>
        <v>44011</v>
      </c>
      <c r="E597" s="12">
        <f>D597+1</f>
        <v>44012</v>
      </c>
      <c r="F597" s="20"/>
      <c r="G597" s="20"/>
      <c r="H597" s="20"/>
      <c r="I597" s="27"/>
    </row>
    <row r="598" spans="1:20" x14ac:dyDescent="0.25">
      <c r="A598" s="4" t="str">
        <f t="shared" si="413"/>
        <v>Admin Assist - Middle</v>
      </c>
      <c r="B598" s="9" t="s">
        <v>9</v>
      </c>
      <c r="C598" s="27"/>
      <c r="D598" s="20"/>
      <c r="E598" s="20"/>
      <c r="F598" s="20"/>
      <c r="G598" s="12">
        <f>L598+1</f>
        <v>44014</v>
      </c>
      <c r="H598" s="12">
        <f>G598+1</f>
        <v>44015</v>
      </c>
      <c r="I598" s="27"/>
      <c r="L598" s="17">
        <f>E597+1</f>
        <v>44013</v>
      </c>
    </row>
    <row r="599" spans="1:20" x14ac:dyDescent="0.25">
      <c r="A599" s="4" t="str">
        <f>A597</f>
        <v>Admin Assist - Middle</v>
      </c>
      <c r="B599" s="9" t="s">
        <v>9</v>
      </c>
      <c r="C599" s="27"/>
      <c r="D599" s="12">
        <f>D597+7</f>
        <v>44018</v>
      </c>
      <c r="E599" s="11"/>
      <c r="F599" s="11"/>
      <c r="G599" s="11"/>
      <c r="H599" s="11"/>
      <c r="I599" s="27"/>
      <c r="Q599" s="15">
        <f>D599+1</f>
        <v>44019</v>
      </c>
      <c r="R599" s="15">
        <f t="shared" ref="R599:R602" si="456">Q599+1</f>
        <v>44020</v>
      </c>
      <c r="S599" s="15">
        <f t="shared" ref="S599:S602" si="457">R599+1</f>
        <v>44021</v>
      </c>
      <c r="T599" s="15">
        <f t="shared" ref="T599:T602" si="458">S599+1</f>
        <v>44022</v>
      </c>
    </row>
    <row r="600" spans="1:20" x14ac:dyDescent="0.25">
      <c r="A600" s="4" t="str">
        <f t="shared" si="413"/>
        <v>Admin Assist - Middle</v>
      </c>
      <c r="B600" s="9" t="s">
        <v>9</v>
      </c>
      <c r="C600" s="27"/>
      <c r="D600" s="11"/>
      <c r="E600" s="11"/>
      <c r="F600" s="11"/>
      <c r="G600" s="11"/>
      <c r="H600" s="11"/>
      <c r="I600" s="27"/>
      <c r="P600" s="15">
        <f>D599+7</f>
        <v>44025</v>
      </c>
      <c r="Q600" s="15">
        <f t="shared" ref="Q600:Q602" si="459">P600+1</f>
        <v>44026</v>
      </c>
      <c r="R600" s="15">
        <f t="shared" si="456"/>
        <v>44027</v>
      </c>
      <c r="S600" s="15">
        <f t="shared" si="457"/>
        <v>44028</v>
      </c>
      <c r="T600" s="15">
        <f t="shared" si="458"/>
        <v>44029</v>
      </c>
    </row>
    <row r="601" spans="1:20" x14ac:dyDescent="0.25">
      <c r="A601" s="4" t="str">
        <f t="shared" si="413"/>
        <v>Admin Assist - Middle</v>
      </c>
      <c r="B601" s="9" t="s">
        <v>9</v>
      </c>
      <c r="C601" s="27"/>
      <c r="D601" s="11"/>
      <c r="E601" s="11"/>
      <c r="F601" s="11"/>
      <c r="G601" s="11"/>
      <c r="H601" s="11"/>
      <c r="I601" s="27"/>
      <c r="P601" s="15">
        <f t="shared" ref="P601:P602" si="460">P600+7</f>
        <v>44032</v>
      </c>
      <c r="Q601" s="15">
        <f t="shared" si="459"/>
        <v>44033</v>
      </c>
      <c r="R601" s="15">
        <f t="shared" si="456"/>
        <v>44034</v>
      </c>
      <c r="S601" s="15">
        <f t="shared" si="457"/>
        <v>44035</v>
      </c>
      <c r="T601" s="15">
        <f t="shared" si="458"/>
        <v>44036</v>
      </c>
    </row>
    <row r="602" spans="1:20" x14ac:dyDescent="0.25">
      <c r="A602" s="4" t="str">
        <f t="shared" si="413"/>
        <v>Admin Assist - Middle</v>
      </c>
      <c r="B602" s="9" t="s">
        <v>9</v>
      </c>
      <c r="C602" s="27"/>
      <c r="D602" s="11"/>
      <c r="E602" s="11"/>
      <c r="F602" s="11"/>
      <c r="G602" s="11"/>
      <c r="H602" s="11"/>
      <c r="I602" s="27"/>
      <c r="P602" s="15">
        <f t="shared" si="460"/>
        <v>44039</v>
      </c>
      <c r="Q602" s="15">
        <f t="shared" si="459"/>
        <v>44040</v>
      </c>
      <c r="R602" s="15">
        <f t="shared" si="456"/>
        <v>44041</v>
      </c>
      <c r="S602" s="15">
        <f t="shared" si="457"/>
        <v>44042</v>
      </c>
      <c r="T602" s="15">
        <f t="shared" si="458"/>
        <v>44043</v>
      </c>
    </row>
    <row r="603" spans="1:20" s="22" customFormat="1" x14ac:dyDescent="0.25">
      <c r="A603" s="28"/>
      <c r="B603" s="28"/>
      <c r="C603" s="24"/>
      <c r="D603" s="24"/>
      <c r="E603" s="24"/>
      <c r="F603" s="24"/>
      <c r="G603" s="24"/>
      <c r="H603" s="24"/>
      <c r="I603" s="24"/>
      <c r="J603" s="24"/>
      <c r="K603" s="24"/>
      <c r="L603" s="24"/>
      <c r="M603" s="24"/>
      <c r="N603" s="24"/>
      <c r="O603" s="24"/>
      <c r="P603" s="24"/>
    </row>
    <row r="604" spans="1:20" x14ac:dyDescent="0.25">
      <c r="A604" s="23" t="str">
        <f>Schedules!A12</f>
        <v>Admin Support - High School</v>
      </c>
      <c r="B604" s="9" t="s">
        <v>64</v>
      </c>
      <c r="C604" s="27"/>
      <c r="D604" s="21"/>
      <c r="E604" s="21"/>
      <c r="F604" s="21"/>
      <c r="G604" s="15"/>
      <c r="H604" s="15"/>
      <c r="I604" s="27"/>
      <c r="P604" s="12"/>
      <c r="Q604" s="12"/>
      <c r="R604" s="12"/>
      <c r="S604" s="15">
        <f>S605-7</f>
        <v>43678</v>
      </c>
      <c r="T604" s="15">
        <f t="shared" ref="T604:T605" si="461">S604+1</f>
        <v>43679</v>
      </c>
    </row>
    <row r="605" spans="1:20" x14ac:dyDescent="0.25">
      <c r="A605" s="4" t="str">
        <f>A604</f>
        <v>Admin Support - High School</v>
      </c>
      <c r="B605" s="9" t="s">
        <v>64</v>
      </c>
      <c r="C605" s="27"/>
      <c r="D605" s="15"/>
      <c r="E605" s="15"/>
      <c r="F605" s="15"/>
      <c r="G605" s="15"/>
      <c r="H605" s="15"/>
      <c r="I605" s="27"/>
      <c r="P605" s="17">
        <f>P606-7</f>
        <v>43682</v>
      </c>
      <c r="Q605" s="15">
        <f>P605+1</f>
        <v>43683</v>
      </c>
      <c r="R605" s="15">
        <f>Q605+1</f>
        <v>43684</v>
      </c>
      <c r="S605" s="15">
        <f t="shared" ref="S605" si="462">R605+1</f>
        <v>43685</v>
      </c>
      <c r="T605" s="15">
        <f t="shared" si="461"/>
        <v>43686</v>
      </c>
    </row>
    <row r="606" spans="1:20" x14ac:dyDescent="0.25">
      <c r="A606" s="4" t="str">
        <f t="shared" ref="A606:A662" si="463">A605</f>
        <v>Admin Support - High School</v>
      </c>
      <c r="B606" s="9" t="s">
        <v>64</v>
      </c>
      <c r="C606" s="27"/>
      <c r="D606" s="15"/>
      <c r="E606" s="15"/>
      <c r="F606" s="12">
        <f>Q606+1</f>
        <v>43691</v>
      </c>
      <c r="G606" s="12">
        <f t="shared" ref="G606:H608" si="464">F606+1</f>
        <v>43692</v>
      </c>
      <c r="H606" s="12">
        <f t="shared" si="464"/>
        <v>43693</v>
      </c>
      <c r="I606" s="27"/>
      <c r="P606" s="15">
        <f>D607-7</f>
        <v>43689</v>
      </c>
      <c r="Q606" s="15">
        <f>P606+1</f>
        <v>43690</v>
      </c>
    </row>
    <row r="607" spans="1:20" x14ac:dyDescent="0.25">
      <c r="A607" s="4" t="str">
        <f t="shared" si="463"/>
        <v>Admin Support - High School</v>
      </c>
      <c r="B607" s="9" t="s">
        <v>64</v>
      </c>
      <c r="C607" s="27"/>
      <c r="D607" s="12">
        <f>D608-7</f>
        <v>43696</v>
      </c>
      <c r="E607" s="12">
        <f>D607+1</f>
        <v>43697</v>
      </c>
      <c r="F607" s="12">
        <f t="shared" ref="F607" si="465">E607+1</f>
        <v>43698</v>
      </c>
      <c r="G607" s="12">
        <f t="shared" si="464"/>
        <v>43699</v>
      </c>
      <c r="H607" s="12">
        <f t="shared" si="464"/>
        <v>43700</v>
      </c>
      <c r="I607" s="27"/>
    </row>
    <row r="608" spans="1:20" x14ac:dyDescent="0.25">
      <c r="A608" s="4" t="str">
        <f t="shared" si="463"/>
        <v>Admin Support - High School</v>
      </c>
      <c r="B608" s="9" t="s">
        <v>64</v>
      </c>
      <c r="C608" s="27"/>
      <c r="D608" s="14">
        <v>43703</v>
      </c>
      <c r="E608" s="12">
        <f>D608+1</f>
        <v>43704</v>
      </c>
      <c r="F608" s="12">
        <f>E608+1</f>
        <v>43705</v>
      </c>
      <c r="G608" s="12">
        <f t="shared" si="464"/>
        <v>43706</v>
      </c>
      <c r="H608" s="12">
        <f t="shared" si="464"/>
        <v>43707</v>
      </c>
      <c r="I608" s="27"/>
    </row>
    <row r="609" spans="1:10" x14ac:dyDescent="0.25">
      <c r="A609" s="4" t="str">
        <f t="shared" si="463"/>
        <v>Admin Support - High School</v>
      </c>
      <c r="B609" s="9" t="s">
        <v>65</v>
      </c>
      <c r="C609" s="27"/>
      <c r="D609" s="16"/>
      <c r="E609" s="12">
        <f>J609+1</f>
        <v>43711</v>
      </c>
      <c r="F609" s="12">
        <f t="shared" ref="F609:F612" si="466">E609+1</f>
        <v>43712</v>
      </c>
      <c r="G609" s="12">
        <f t="shared" ref="G609:G612" si="467">F609+1</f>
        <v>43713</v>
      </c>
      <c r="H609" s="12">
        <f t="shared" ref="H609:H612" si="468">G609+1</f>
        <v>43714</v>
      </c>
      <c r="I609" s="27"/>
      <c r="J609" s="17">
        <f>D608+7</f>
        <v>43710</v>
      </c>
    </row>
    <row r="610" spans="1:10" x14ac:dyDescent="0.25">
      <c r="A610" s="4" t="str">
        <f t="shared" si="463"/>
        <v>Admin Support - High School</v>
      </c>
      <c r="B610" s="9" t="s">
        <v>65</v>
      </c>
      <c r="C610" s="27"/>
      <c r="D610" s="13">
        <f>J609+7</f>
        <v>43717</v>
      </c>
      <c r="E610" s="13">
        <f t="shared" ref="E610:E612" si="469">D610+1</f>
        <v>43718</v>
      </c>
      <c r="F610" s="13">
        <f t="shared" si="466"/>
        <v>43719</v>
      </c>
      <c r="G610" s="13">
        <f t="shared" si="467"/>
        <v>43720</v>
      </c>
      <c r="H610" s="13">
        <f t="shared" si="468"/>
        <v>43721</v>
      </c>
      <c r="I610" s="27"/>
    </row>
    <row r="611" spans="1:10" x14ac:dyDescent="0.25">
      <c r="A611" s="4" t="str">
        <f t="shared" si="463"/>
        <v>Admin Support - High School</v>
      </c>
      <c r="B611" s="9" t="s">
        <v>65</v>
      </c>
      <c r="C611" s="27"/>
      <c r="D611" s="13">
        <f t="shared" ref="D611:D642" si="470">D610+7</f>
        <v>43724</v>
      </c>
      <c r="E611" s="13">
        <f t="shared" si="469"/>
        <v>43725</v>
      </c>
      <c r="F611" s="13">
        <f t="shared" si="466"/>
        <v>43726</v>
      </c>
      <c r="G611" s="13">
        <f t="shared" si="467"/>
        <v>43727</v>
      </c>
      <c r="H611" s="13">
        <f t="shared" si="468"/>
        <v>43728</v>
      </c>
      <c r="I611" s="27"/>
    </row>
    <row r="612" spans="1:10" x14ac:dyDescent="0.25">
      <c r="A612" s="4" t="str">
        <f t="shared" si="463"/>
        <v>Admin Support - High School</v>
      </c>
      <c r="B612" s="9" t="s">
        <v>65</v>
      </c>
      <c r="C612" s="27"/>
      <c r="D612" s="13">
        <f t="shared" si="470"/>
        <v>43731</v>
      </c>
      <c r="E612" s="13">
        <f t="shared" si="469"/>
        <v>43732</v>
      </c>
      <c r="F612" s="13">
        <f t="shared" si="466"/>
        <v>43733</v>
      </c>
      <c r="G612" s="13">
        <f t="shared" si="467"/>
        <v>43734</v>
      </c>
      <c r="H612" s="13">
        <f t="shared" si="468"/>
        <v>43735</v>
      </c>
      <c r="I612" s="27"/>
    </row>
    <row r="613" spans="1:10" x14ac:dyDescent="0.25">
      <c r="A613" s="4" t="str">
        <f t="shared" si="463"/>
        <v>Admin Support - High School</v>
      </c>
      <c r="B613" s="9" t="s">
        <v>65</v>
      </c>
      <c r="C613" s="27"/>
      <c r="D613" s="13">
        <f t="shared" si="470"/>
        <v>43738</v>
      </c>
      <c r="E613" s="20"/>
      <c r="F613" s="20"/>
      <c r="G613" s="20"/>
      <c r="H613" s="20"/>
      <c r="I613" s="27"/>
    </row>
    <row r="614" spans="1:10" x14ac:dyDescent="0.25">
      <c r="A614" s="4" t="str">
        <f t="shared" si="463"/>
        <v>Admin Support - High School</v>
      </c>
      <c r="B614" s="9" t="s">
        <v>66</v>
      </c>
      <c r="C614" s="27"/>
      <c r="D614" s="21"/>
      <c r="E614" s="13">
        <f>D613+1</f>
        <v>43739</v>
      </c>
      <c r="F614" s="13">
        <f>E614+1</f>
        <v>43740</v>
      </c>
      <c r="G614" s="13">
        <f>F614+1</f>
        <v>43741</v>
      </c>
      <c r="H614" s="13">
        <f>G614+1</f>
        <v>43742</v>
      </c>
      <c r="I614" s="27"/>
    </row>
    <row r="615" spans="1:10" x14ac:dyDescent="0.25">
      <c r="A615" s="4" t="str">
        <f t="shared" si="463"/>
        <v>Admin Support - High School</v>
      </c>
      <c r="B615" s="9" t="s">
        <v>66</v>
      </c>
      <c r="C615" s="27"/>
      <c r="D615" s="13">
        <f>D613+7</f>
        <v>43745</v>
      </c>
      <c r="E615" s="13">
        <f t="shared" ref="E615" si="471">D615+1</f>
        <v>43746</v>
      </c>
      <c r="F615" s="13">
        <f t="shared" ref="F615" si="472">E615+1</f>
        <v>43747</v>
      </c>
      <c r="G615" s="13">
        <f t="shared" ref="G615:G618" si="473">F615+1</f>
        <v>43748</v>
      </c>
      <c r="H615" s="13">
        <f t="shared" ref="H615:H616" si="474">G615+1</f>
        <v>43749</v>
      </c>
      <c r="I615" s="27"/>
    </row>
    <row r="616" spans="1:10" x14ac:dyDescent="0.25">
      <c r="A616" s="4" t="str">
        <f t="shared" si="463"/>
        <v>Admin Support - High School</v>
      </c>
      <c r="B616" s="9" t="s">
        <v>66</v>
      </c>
      <c r="C616" s="27"/>
      <c r="D616" s="16"/>
      <c r="E616" s="12">
        <f>J616+1</f>
        <v>43753</v>
      </c>
      <c r="F616" s="13">
        <f>E616+1</f>
        <v>43754</v>
      </c>
      <c r="G616" s="13">
        <f t="shared" si="473"/>
        <v>43755</v>
      </c>
      <c r="H616" s="13">
        <f t="shared" si="474"/>
        <v>43756</v>
      </c>
      <c r="I616" s="27"/>
      <c r="J616" s="17">
        <f>D615+7</f>
        <v>43752</v>
      </c>
    </row>
    <row r="617" spans="1:10" x14ac:dyDescent="0.25">
      <c r="A617" s="4" t="str">
        <f t="shared" si="463"/>
        <v>Admin Support - High School</v>
      </c>
      <c r="B617" s="9" t="s">
        <v>66</v>
      </c>
      <c r="D617" s="13">
        <f>J616+7</f>
        <v>43759</v>
      </c>
      <c r="E617" s="13">
        <f t="shared" ref="E617:E618" si="475">D617+1</f>
        <v>43760</v>
      </c>
      <c r="F617" s="13">
        <f t="shared" ref="F617:F618" si="476">E617+1</f>
        <v>43761</v>
      </c>
      <c r="G617" s="13">
        <f t="shared" si="473"/>
        <v>43762</v>
      </c>
      <c r="H617" s="12">
        <f>G617+1</f>
        <v>43763</v>
      </c>
    </row>
    <row r="618" spans="1:10" x14ac:dyDescent="0.25">
      <c r="A618" s="4" t="str">
        <f t="shared" si="463"/>
        <v>Admin Support - High School</v>
      </c>
      <c r="B618" s="9" t="s">
        <v>66</v>
      </c>
      <c r="C618" s="27"/>
      <c r="D618" s="13">
        <f t="shared" si="470"/>
        <v>43766</v>
      </c>
      <c r="E618" s="13">
        <f t="shared" si="475"/>
        <v>43767</v>
      </c>
      <c r="F618" s="13">
        <f t="shared" si="476"/>
        <v>43768</v>
      </c>
      <c r="G618" s="13">
        <f t="shared" si="473"/>
        <v>43769</v>
      </c>
      <c r="H618" s="20"/>
      <c r="I618" s="27"/>
    </row>
    <row r="619" spans="1:10" x14ac:dyDescent="0.25">
      <c r="A619" s="4" t="str">
        <f t="shared" si="463"/>
        <v>Admin Support - High School</v>
      </c>
      <c r="B619" s="9" t="s">
        <v>67</v>
      </c>
      <c r="C619" s="27"/>
      <c r="D619" s="21"/>
      <c r="E619" s="21"/>
      <c r="F619" s="21"/>
      <c r="G619" s="21"/>
      <c r="H619" s="13">
        <f>G618+1</f>
        <v>43770</v>
      </c>
      <c r="I619" s="27"/>
    </row>
    <row r="620" spans="1:10" x14ac:dyDescent="0.25">
      <c r="A620" s="4" t="str">
        <f>A618</f>
        <v>Admin Support - High School</v>
      </c>
      <c r="B620" s="9" t="s">
        <v>67</v>
      </c>
      <c r="C620" s="27"/>
      <c r="D620" s="13">
        <f>D618+7</f>
        <v>43773</v>
      </c>
      <c r="E620" s="13">
        <f t="shared" ref="E620" si="477">D620+1</f>
        <v>43774</v>
      </c>
      <c r="F620" s="13">
        <f t="shared" ref="F620" si="478">E620+1</f>
        <v>43775</v>
      </c>
      <c r="G620" s="13">
        <f t="shared" ref="G620:G621" si="479">F620+1</f>
        <v>43776</v>
      </c>
      <c r="H620" s="13">
        <f t="shared" ref="H620:H621" si="480">G620+1</f>
        <v>43777</v>
      </c>
      <c r="I620" s="27"/>
    </row>
    <row r="621" spans="1:10" x14ac:dyDescent="0.25">
      <c r="A621" s="4" t="str">
        <f t="shared" si="463"/>
        <v>Admin Support - High School</v>
      </c>
      <c r="B621" s="9" t="s">
        <v>67</v>
      </c>
      <c r="C621" s="27"/>
      <c r="D621" s="16"/>
      <c r="E621" s="12">
        <f>J621+1</f>
        <v>43781</v>
      </c>
      <c r="F621" s="13">
        <f>E621+1</f>
        <v>43782</v>
      </c>
      <c r="G621" s="13">
        <f t="shared" si="479"/>
        <v>43783</v>
      </c>
      <c r="H621" s="13">
        <f t="shared" si="480"/>
        <v>43784</v>
      </c>
      <c r="I621" s="27"/>
      <c r="J621" s="17">
        <f>D620+7</f>
        <v>43780</v>
      </c>
    </row>
    <row r="622" spans="1:10" x14ac:dyDescent="0.25">
      <c r="A622" s="4" t="str">
        <f t="shared" si="463"/>
        <v>Admin Support - High School</v>
      </c>
      <c r="B622" s="9" t="s">
        <v>67</v>
      </c>
      <c r="D622" s="13">
        <f>J621+7</f>
        <v>43787</v>
      </c>
      <c r="E622" s="13">
        <f t="shared" ref="E622:E626" si="481">D622+1</f>
        <v>43788</v>
      </c>
      <c r="F622" s="13">
        <f t="shared" ref="F622:F626" si="482">E622+1</f>
        <v>43789</v>
      </c>
      <c r="G622" s="12">
        <f>F622+1</f>
        <v>43790</v>
      </c>
      <c r="H622" s="12">
        <f>G622+1</f>
        <v>43791</v>
      </c>
    </row>
    <row r="623" spans="1:10" x14ac:dyDescent="0.25">
      <c r="A623" s="4" t="str">
        <f t="shared" si="463"/>
        <v>Admin Support - High School</v>
      </c>
      <c r="B623" s="9" t="s">
        <v>67</v>
      </c>
      <c r="C623" s="27"/>
      <c r="D623" s="13">
        <f t="shared" si="470"/>
        <v>43794</v>
      </c>
      <c r="E623" s="13">
        <f t="shared" si="481"/>
        <v>43795</v>
      </c>
      <c r="F623" s="13">
        <f t="shared" si="482"/>
        <v>43796</v>
      </c>
      <c r="G623" s="13">
        <f t="shared" ref="G623:G626" si="483">F623+1</f>
        <v>43797</v>
      </c>
      <c r="H623" s="13">
        <f t="shared" ref="H623:H626" si="484">G623+1</f>
        <v>43798</v>
      </c>
      <c r="I623" s="27"/>
    </row>
    <row r="624" spans="1:10" x14ac:dyDescent="0.25">
      <c r="A624" s="4" t="str">
        <f>A623</f>
        <v>Admin Support - High School</v>
      </c>
      <c r="B624" s="9" t="s">
        <v>68</v>
      </c>
      <c r="C624" s="27"/>
      <c r="D624" s="13">
        <f>D623+7</f>
        <v>43801</v>
      </c>
      <c r="E624" s="13">
        <f t="shared" si="481"/>
        <v>43802</v>
      </c>
      <c r="F624" s="13">
        <f t="shared" si="482"/>
        <v>43803</v>
      </c>
      <c r="G624" s="13">
        <f t="shared" si="483"/>
        <v>43804</v>
      </c>
      <c r="H624" s="13">
        <f t="shared" si="484"/>
        <v>43805</v>
      </c>
      <c r="I624" s="27"/>
    </row>
    <row r="625" spans="1:20" x14ac:dyDescent="0.25">
      <c r="A625" s="4" t="str">
        <f t="shared" si="463"/>
        <v>Admin Support - High School</v>
      </c>
      <c r="B625" s="9" t="s">
        <v>68</v>
      </c>
      <c r="C625" s="27"/>
      <c r="D625" s="13">
        <f t="shared" si="470"/>
        <v>43808</v>
      </c>
      <c r="E625" s="13">
        <f t="shared" si="481"/>
        <v>43809</v>
      </c>
      <c r="F625" s="13">
        <f t="shared" si="482"/>
        <v>43810</v>
      </c>
      <c r="G625" s="13">
        <f t="shared" si="483"/>
        <v>43811</v>
      </c>
      <c r="H625" s="13">
        <f t="shared" si="484"/>
        <v>43812</v>
      </c>
      <c r="I625" s="27"/>
    </row>
    <row r="626" spans="1:20" x14ac:dyDescent="0.25">
      <c r="A626" s="4" t="str">
        <f t="shared" si="463"/>
        <v>Admin Support - High School</v>
      </c>
      <c r="B626" s="9" t="s">
        <v>68</v>
      </c>
      <c r="C626" s="27"/>
      <c r="D626" s="13">
        <f t="shared" si="470"/>
        <v>43815</v>
      </c>
      <c r="E626" s="13">
        <f t="shared" si="481"/>
        <v>43816</v>
      </c>
      <c r="F626" s="13">
        <f t="shared" si="482"/>
        <v>43817</v>
      </c>
      <c r="G626" s="13">
        <f t="shared" si="483"/>
        <v>43818</v>
      </c>
      <c r="H626" s="13">
        <f t="shared" si="484"/>
        <v>43819</v>
      </c>
      <c r="I626" s="27"/>
    </row>
    <row r="627" spans="1:20" x14ac:dyDescent="0.25">
      <c r="A627" s="4" t="str">
        <f t="shared" si="463"/>
        <v>Admin Support - High School</v>
      </c>
      <c r="B627" s="9" t="s">
        <v>68</v>
      </c>
      <c r="D627" s="11"/>
      <c r="E627" s="11"/>
      <c r="F627" s="16"/>
      <c r="G627" s="16"/>
      <c r="H627" s="11"/>
      <c r="L627" s="17">
        <f>Q627+1</f>
        <v>43824</v>
      </c>
      <c r="M627" s="17">
        <f>L627+1</f>
        <v>43825</v>
      </c>
      <c r="O627" s="27"/>
      <c r="P627" s="15">
        <f>D626+7</f>
        <v>43822</v>
      </c>
      <c r="Q627" s="15">
        <f>P627+1</f>
        <v>43823</v>
      </c>
      <c r="T627" s="15">
        <f>M627+1</f>
        <v>43826</v>
      </c>
    </row>
    <row r="628" spans="1:20" x14ac:dyDescent="0.25">
      <c r="A628" s="4" t="str">
        <f t="shared" si="463"/>
        <v>Admin Support - High School</v>
      </c>
      <c r="B628" s="9" t="s">
        <v>68</v>
      </c>
      <c r="D628" s="11"/>
      <c r="E628" s="11"/>
      <c r="F628" s="20"/>
      <c r="G628" s="20"/>
      <c r="H628" s="20"/>
      <c r="P628" s="15">
        <f>P627+7</f>
        <v>43829</v>
      </c>
      <c r="Q628" s="15">
        <f>P628+1</f>
        <v>43830</v>
      </c>
    </row>
    <row r="629" spans="1:20" x14ac:dyDescent="0.25">
      <c r="A629" s="4" t="str">
        <f t="shared" si="463"/>
        <v>Admin Support - High School</v>
      </c>
      <c r="B629" s="9" t="s">
        <v>69</v>
      </c>
      <c r="D629" s="20"/>
      <c r="E629" s="20"/>
      <c r="F629" s="16"/>
      <c r="G629" s="11"/>
      <c r="H629" s="11"/>
      <c r="L629" s="17">
        <f>Q628+1</f>
        <v>43831</v>
      </c>
      <c r="S629" s="15">
        <f>L629+1</f>
        <v>43832</v>
      </c>
      <c r="T629" s="15">
        <f>S629+1</f>
        <v>43833</v>
      </c>
    </row>
    <row r="630" spans="1:20" x14ac:dyDescent="0.25">
      <c r="A630" s="4" t="str">
        <f>A628</f>
        <v>Admin Support - High School</v>
      </c>
      <c r="B630" s="9" t="s">
        <v>69</v>
      </c>
      <c r="C630" s="27"/>
      <c r="D630" s="13">
        <f>P628+7</f>
        <v>43836</v>
      </c>
      <c r="E630" s="13">
        <f t="shared" ref="E630:E635" si="485">D630+1</f>
        <v>43837</v>
      </c>
      <c r="F630" s="13">
        <f t="shared" ref="F630:F635" si="486">E630+1</f>
        <v>43838</v>
      </c>
      <c r="G630" s="13">
        <f t="shared" ref="G630:G635" si="487">F630+1</f>
        <v>43839</v>
      </c>
      <c r="H630" s="13">
        <f t="shared" ref="H630:H635" si="488">G630+1</f>
        <v>43840</v>
      </c>
      <c r="I630" s="27"/>
    </row>
    <row r="631" spans="1:20" x14ac:dyDescent="0.25">
      <c r="A631" s="4" t="str">
        <f t="shared" si="463"/>
        <v>Admin Support - High School</v>
      </c>
      <c r="B631" s="9" t="s">
        <v>69</v>
      </c>
      <c r="C631" s="27"/>
      <c r="D631" s="13">
        <f t="shared" si="470"/>
        <v>43843</v>
      </c>
      <c r="E631" s="13">
        <f t="shared" si="485"/>
        <v>43844</v>
      </c>
      <c r="F631" s="13">
        <f t="shared" si="486"/>
        <v>43845</v>
      </c>
      <c r="G631" s="13">
        <f t="shared" si="487"/>
        <v>43846</v>
      </c>
      <c r="H631" s="13">
        <f t="shared" si="488"/>
        <v>43847</v>
      </c>
      <c r="I631" s="27"/>
    </row>
    <row r="632" spans="1:20" x14ac:dyDescent="0.25">
      <c r="A632" s="4" t="str">
        <f t="shared" si="463"/>
        <v>Admin Support - High School</v>
      </c>
      <c r="B632" s="9" t="s">
        <v>69</v>
      </c>
      <c r="C632" s="27"/>
      <c r="D632" s="13">
        <f t="shared" si="470"/>
        <v>43850</v>
      </c>
      <c r="E632" s="13">
        <f t="shared" si="485"/>
        <v>43851</v>
      </c>
      <c r="F632" s="13">
        <f t="shared" si="486"/>
        <v>43852</v>
      </c>
      <c r="G632" s="13">
        <f t="shared" si="487"/>
        <v>43853</v>
      </c>
      <c r="H632" s="13">
        <f t="shared" si="488"/>
        <v>43854</v>
      </c>
      <c r="I632" s="27"/>
    </row>
    <row r="633" spans="1:20" x14ac:dyDescent="0.25">
      <c r="A633" s="4" t="str">
        <f t="shared" si="463"/>
        <v>Admin Support - High School</v>
      </c>
      <c r="B633" s="9" t="s">
        <v>69</v>
      </c>
      <c r="C633" s="27"/>
      <c r="D633" s="13">
        <f t="shared" si="470"/>
        <v>43857</v>
      </c>
      <c r="E633" s="13">
        <f t="shared" si="485"/>
        <v>43858</v>
      </c>
      <c r="F633" s="13">
        <f t="shared" si="486"/>
        <v>43859</v>
      </c>
      <c r="G633" s="13">
        <f t="shared" si="487"/>
        <v>43860</v>
      </c>
      <c r="H633" s="13">
        <f t="shared" si="488"/>
        <v>43861</v>
      </c>
      <c r="I633" s="27"/>
    </row>
    <row r="634" spans="1:20" x14ac:dyDescent="0.25">
      <c r="A634" s="4" t="str">
        <f>A633</f>
        <v>Admin Support - High School</v>
      </c>
      <c r="B634" s="9" t="s">
        <v>70</v>
      </c>
      <c r="C634" s="27"/>
      <c r="D634" s="13">
        <f>D633+7</f>
        <v>43864</v>
      </c>
      <c r="E634" s="13">
        <f t="shared" si="485"/>
        <v>43865</v>
      </c>
      <c r="F634" s="13">
        <f t="shared" si="486"/>
        <v>43866</v>
      </c>
      <c r="G634" s="13">
        <f t="shared" si="487"/>
        <v>43867</v>
      </c>
      <c r="H634" s="13">
        <f t="shared" si="488"/>
        <v>43868</v>
      </c>
      <c r="I634" s="27"/>
    </row>
    <row r="635" spans="1:20" x14ac:dyDescent="0.25">
      <c r="A635" s="4" t="str">
        <f t="shared" si="463"/>
        <v>Admin Support - High School</v>
      </c>
      <c r="B635" s="9" t="s">
        <v>70</v>
      </c>
      <c r="C635" s="27"/>
      <c r="D635" s="13">
        <f t="shared" si="470"/>
        <v>43871</v>
      </c>
      <c r="E635" s="13">
        <f t="shared" si="485"/>
        <v>43872</v>
      </c>
      <c r="F635" s="13">
        <f t="shared" si="486"/>
        <v>43873</v>
      </c>
      <c r="G635" s="13">
        <f t="shared" si="487"/>
        <v>43874</v>
      </c>
      <c r="H635" s="13">
        <f t="shared" si="488"/>
        <v>43875</v>
      </c>
      <c r="I635" s="27"/>
    </row>
    <row r="636" spans="1:20" x14ac:dyDescent="0.25">
      <c r="A636" s="4" t="str">
        <f t="shared" si="463"/>
        <v>Admin Support - High School</v>
      </c>
      <c r="B636" s="9" t="s">
        <v>70</v>
      </c>
      <c r="D636" s="16"/>
      <c r="E636" s="11"/>
      <c r="F636" s="11"/>
      <c r="G636" s="12">
        <f>R636+1</f>
        <v>43881</v>
      </c>
      <c r="H636" s="12">
        <f>G636+1</f>
        <v>43882</v>
      </c>
      <c r="J636" s="17">
        <f>D635+7</f>
        <v>43878</v>
      </c>
      <c r="Q636" s="15">
        <f>J636+1</f>
        <v>43879</v>
      </c>
      <c r="R636" s="15">
        <f>Q636+1</f>
        <v>43880</v>
      </c>
    </row>
    <row r="637" spans="1:20" x14ac:dyDescent="0.25">
      <c r="A637" s="4" t="str">
        <f t="shared" si="463"/>
        <v>Admin Support - High School</v>
      </c>
      <c r="B637" s="9" t="s">
        <v>70</v>
      </c>
      <c r="C637" s="27"/>
      <c r="D637" s="13">
        <f>J636+7</f>
        <v>43885</v>
      </c>
      <c r="E637" s="13">
        <f t="shared" ref="E637:E642" si="489">D637+1</f>
        <v>43886</v>
      </c>
      <c r="F637" s="13">
        <f t="shared" ref="F637:F641" si="490">E637+1</f>
        <v>43887</v>
      </c>
      <c r="G637" s="13">
        <f t="shared" ref="G637:G641" si="491">F637+1</f>
        <v>43888</v>
      </c>
      <c r="H637" s="13">
        <f t="shared" ref="H637:H641" si="492">G637+1</f>
        <v>43889</v>
      </c>
      <c r="I637" s="27"/>
    </row>
    <row r="638" spans="1:20" x14ac:dyDescent="0.25">
      <c r="A638" s="4" t="str">
        <f>A637</f>
        <v>Admin Support - High School</v>
      </c>
      <c r="B638" s="9" t="s">
        <v>71</v>
      </c>
      <c r="C638" s="27"/>
      <c r="D638" s="13">
        <f>D637+7</f>
        <v>43892</v>
      </c>
      <c r="E638" s="13">
        <f t="shared" si="489"/>
        <v>43893</v>
      </c>
      <c r="F638" s="13">
        <f t="shared" si="490"/>
        <v>43894</v>
      </c>
      <c r="G638" s="13">
        <f t="shared" si="491"/>
        <v>43895</v>
      </c>
      <c r="H638" s="13">
        <f t="shared" si="492"/>
        <v>43896</v>
      </c>
      <c r="I638" s="27"/>
    </row>
    <row r="639" spans="1:20" x14ac:dyDescent="0.25">
      <c r="A639" s="4" t="str">
        <f t="shared" si="463"/>
        <v>Admin Support - High School</v>
      </c>
      <c r="B639" s="9" t="s">
        <v>71</v>
      </c>
      <c r="C639" s="27"/>
      <c r="D639" s="13">
        <f t="shared" si="470"/>
        <v>43899</v>
      </c>
      <c r="E639" s="13">
        <f t="shared" si="489"/>
        <v>43900</v>
      </c>
      <c r="F639" s="13">
        <f t="shared" si="490"/>
        <v>43901</v>
      </c>
      <c r="G639" s="13">
        <f t="shared" si="491"/>
        <v>43902</v>
      </c>
      <c r="H639" s="13">
        <f t="shared" si="492"/>
        <v>43903</v>
      </c>
      <c r="I639" s="27"/>
    </row>
    <row r="640" spans="1:20" x14ac:dyDescent="0.25">
      <c r="A640" s="4" t="str">
        <f t="shared" si="463"/>
        <v>Admin Support - High School</v>
      </c>
      <c r="B640" s="9" t="s">
        <v>71</v>
      </c>
      <c r="C640" s="27"/>
      <c r="D640" s="13">
        <f t="shared" si="470"/>
        <v>43906</v>
      </c>
      <c r="E640" s="13">
        <f t="shared" si="489"/>
        <v>43907</v>
      </c>
      <c r="F640" s="13">
        <f t="shared" si="490"/>
        <v>43908</v>
      </c>
      <c r="G640" s="13">
        <f t="shared" si="491"/>
        <v>43909</v>
      </c>
      <c r="H640" s="13">
        <f t="shared" si="492"/>
        <v>43910</v>
      </c>
      <c r="I640" s="27"/>
    </row>
    <row r="641" spans="1:20" x14ac:dyDescent="0.25">
      <c r="A641" s="4" t="str">
        <f t="shared" si="463"/>
        <v>Admin Support - High School</v>
      </c>
      <c r="B641" s="9" t="s">
        <v>71</v>
      </c>
      <c r="C641" s="27"/>
      <c r="D641" s="13">
        <f t="shared" si="470"/>
        <v>43913</v>
      </c>
      <c r="E641" s="13">
        <f t="shared" si="489"/>
        <v>43914</v>
      </c>
      <c r="F641" s="13">
        <f t="shared" si="490"/>
        <v>43915</v>
      </c>
      <c r="G641" s="13">
        <f t="shared" si="491"/>
        <v>43916</v>
      </c>
      <c r="H641" s="13">
        <f t="shared" si="492"/>
        <v>43917</v>
      </c>
      <c r="I641" s="27"/>
    </row>
    <row r="642" spans="1:20" x14ac:dyDescent="0.25">
      <c r="A642" s="4" t="str">
        <f t="shared" si="463"/>
        <v>Admin Support - High School</v>
      </c>
      <c r="B642" s="9" t="s">
        <v>71</v>
      </c>
      <c r="C642" s="27"/>
      <c r="D642" s="13">
        <f t="shared" si="470"/>
        <v>43920</v>
      </c>
      <c r="E642" s="13">
        <f t="shared" si="489"/>
        <v>43921</v>
      </c>
      <c r="F642" s="20"/>
      <c r="G642" s="20"/>
      <c r="H642" s="20"/>
      <c r="I642" s="27"/>
    </row>
    <row r="643" spans="1:20" x14ac:dyDescent="0.25">
      <c r="A643" s="4" t="str">
        <f t="shared" si="463"/>
        <v>Admin Support - High School</v>
      </c>
      <c r="B643" s="9" t="s">
        <v>6</v>
      </c>
      <c r="C643" s="27"/>
      <c r="D643" s="21"/>
      <c r="E643" s="21"/>
      <c r="F643" s="13">
        <f>E642+1</f>
        <v>43922</v>
      </c>
      <c r="G643" s="13">
        <f>F643+1</f>
        <v>43923</v>
      </c>
      <c r="H643" s="13">
        <f>G643+1</f>
        <v>43924</v>
      </c>
      <c r="I643" s="27"/>
    </row>
    <row r="644" spans="1:20" x14ac:dyDescent="0.25">
      <c r="A644" s="4" t="str">
        <f>A642</f>
        <v>Admin Support - High School</v>
      </c>
      <c r="B644" s="9" t="s">
        <v>6</v>
      </c>
      <c r="D644" s="13">
        <f>D642+7</f>
        <v>43927</v>
      </c>
      <c r="E644" s="13">
        <f t="shared" ref="E644" si="493">D644+1</f>
        <v>43928</v>
      </c>
      <c r="F644" s="13">
        <f t="shared" ref="F644" si="494">E644+1</f>
        <v>43929</v>
      </c>
      <c r="G644" s="13">
        <f t="shared" ref="G644" si="495">F644+1</f>
        <v>43930</v>
      </c>
      <c r="H644" s="16"/>
      <c r="N644" s="17">
        <f>G644+1</f>
        <v>43931</v>
      </c>
    </row>
    <row r="645" spans="1:20" x14ac:dyDescent="0.25">
      <c r="A645" s="4" t="str">
        <f t="shared" si="463"/>
        <v>Admin Support - High School</v>
      </c>
      <c r="B645" s="9" t="s">
        <v>6</v>
      </c>
      <c r="D645" s="16"/>
      <c r="E645" s="11"/>
      <c r="F645" s="11"/>
      <c r="G645" s="11"/>
      <c r="H645" s="11"/>
      <c r="J645" s="17">
        <f>D644+7</f>
        <v>43934</v>
      </c>
      <c r="Q645" s="15">
        <f>J645+1</f>
        <v>43935</v>
      </c>
      <c r="R645" s="15">
        <f>Q645+1</f>
        <v>43936</v>
      </c>
      <c r="S645" s="15">
        <f>R645+1</f>
        <v>43937</v>
      </c>
      <c r="T645" s="15">
        <f>S645+1</f>
        <v>43938</v>
      </c>
    </row>
    <row r="646" spans="1:20" x14ac:dyDescent="0.25">
      <c r="A646" s="4" t="str">
        <f t="shared" si="463"/>
        <v>Admin Support - High School</v>
      </c>
      <c r="B646" s="9" t="s">
        <v>6</v>
      </c>
      <c r="C646" s="27"/>
      <c r="D646" s="12">
        <f>J645+7</f>
        <v>43941</v>
      </c>
      <c r="E646" s="13">
        <f>D646+1</f>
        <v>43942</v>
      </c>
      <c r="F646" s="13">
        <f t="shared" ref="F646:F647" si="496">E646+1</f>
        <v>43943</v>
      </c>
      <c r="G646" s="13">
        <f t="shared" ref="G646:G647" si="497">F646+1</f>
        <v>43944</v>
      </c>
      <c r="H646" s="13">
        <f t="shared" ref="H646" si="498">G646+1</f>
        <v>43945</v>
      </c>
      <c r="I646" s="27"/>
    </row>
    <row r="647" spans="1:20" x14ac:dyDescent="0.25">
      <c r="A647" s="4" t="str">
        <f t="shared" si="463"/>
        <v>Admin Support - High School</v>
      </c>
      <c r="B647" s="9" t="s">
        <v>6</v>
      </c>
      <c r="C647" s="27"/>
      <c r="D647" s="13">
        <f>D646+7</f>
        <v>43948</v>
      </c>
      <c r="E647" s="13">
        <f t="shared" ref="E647" si="499">D647+1</f>
        <v>43949</v>
      </c>
      <c r="F647" s="13">
        <f t="shared" si="496"/>
        <v>43950</v>
      </c>
      <c r="G647" s="13">
        <f t="shared" si="497"/>
        <v>43951</v>
      </c>
      <c r="H647" s="20"/>
      <c r="I647" s="27"/>
    </row>
    <row r="648" spans="1:20" x14ac:dyDescent="0.25">
      <c r="A648" s="4" t="str">
        <f t="shared" si="463"/>
        <v>Admin Support - High School</v>
      </c>
      <c r="B648" s="9" t="s">
        <v>7</v>
      </c>
      <c r="C648" s="27"/>
      <c r="D648" s="21"/>
      <c r="E648" s="21"/>
      <c r="F648" s="21"/>
      <c r="G648" s="21"/>
      <c r="H648" s="13">
        <f>G647+1</f>
        <v>43952</v>
      </c>
      <c r="I648" s="27"/>
    </row>
    <row r="649" spans="1:20" x14ac:dyDescent="0.25">
      <c r="A649" s="4" t="str">
        <f>A647</f>
        <v>Admin Support - High School</v>
      </c>
      <c r="B649" s="9" t="s">
        <v>7</v>
      </c>
      <c r="C649" s="27"/>
      <c r="D649" s="13">
        <f>D647+7</f>
        <v>43955</v>
      </c>
      <c r="E649" s="13">
        <f t="shared" ref="E649:E650" si="500">D649+1</f>
        <v>43956</v>
      </c>
      <c r="F649" s="13">
        <f t="shared" ref="F649:F656" si="501">E649+1</f>
        <v>43957</v>
      </c>
      <c r="G649" s="13">
        <f t="shared" ref="G649:G656" si="502">F649+1</f>
        <v>43958</v>
      </c>
      <c r="H649" s="13">
        <f t="shared" ref="H649:H655" si="503">G649+1</f>
        <v>43959</v>
      </c>
      <c r="I649" s="27"/>
    </row>
    <row r="650" spans="1:20" x14ac:dyDescent="0.25">
      <c r="A650" s="4" t="str">
        <f t="shared" si="463"/>
        <v>Admin Support - High School</v>
      </c>
      <c r="B650" s="9" t="s">
        <v>7</v>
      </c>
      <c r="C650" s="27"/>
      <c r="D650" s="13">
        <f t="shared" ref="D650:D656" si="504">D649+7</f>
        <v>43962</v>
      </c>
      <c r="E650" s="13">
        <f t="shared" si="500"/>
        <v>43963</v>
      </c>
      <c r="F650" s="13">
        <f t="shared" si="501"/>
        <v>43964</v>
      </c>
      <c r="G650" s="13">
        <f t="shared" si="502"/>
        <v>43965</v>
      </c>
      <c r="H650" s="13">
        <f t="shared" si="503"/>
        <v>43966</v>
      </c>
      <c r="I650" s="27"/>
    </row>
    <row r="651" spans="1:20" x14ac:dyDescent="0.25">
      <c r="A651" s="4" t="str">
        <f t="shared" si="463"/>
        <v>Admin Support - High School</v>
      </c>
      <c r="B651" s="9" t="s">
        <v>7</v>
      </c>
      <c r="C651" s="27"/>
      <c r="D651" s="16"/>
      <c r="E651" s="13">
        <f>J651+1</f>
        <v>43970</v>
      </c>
      <c r="F651" s="13">
        <f t="shared" si="501"/>
        <v>43971</v>
      </c>
      <c r="G651" s="13">
        <f t="shared" si="502"/>
        <v>43972</v>
      </c>
      <c r="H651" s="13">
        <f t="shared" si="503"/>
        <v>43973</v>
      </c>
      <c r="I651" s="27"/>
      <c r="J651" s="17">
        <f>D650+7</f>
        <v>43969</v>
      </c>
    </row>
    <row r="652" spans="1:20" x14ac:dyDescent="0.25">
      <c r="A652" s="4" t="str">
        <f t="shared" si="463"/>
        <v>Admin Support - High School</v>
      </c>
      <c r="B652" s="9" t="s">
        <v>7</v>
      </c>
      <c r="C652" s="27"/>
      <c r="D652" s="13">
        <f>J651+7</f>
        <v>43976</v>
      </c>
      <c r="E652" s="13">
        <f t="shared" ref="E652:E656" si="505">D652+1</f>
        <v>43977</v>
      </c>
      <c r="F652" s="13">
        <f t="shared" si="501"/>
        <v>43978</v>
      </c>
      <c r="G652" s="13">
        <f t="shared" si="502"/>
        <v>43979</v>
      </c>
      <c r="H652" s="13">
        <f t="shared" si="503"/>
        <v>43980</v>
      </c>
      <c r="I652" s="27"/>
    </row>
    <row r="653" spans="1:20" x14ac:dyDescent="0.25">
      <c r="A653" s="4" t="str">
        <f t="shared" si="463"/>
        <v>Admin Support - High School</v>
      </c>
      <c r="B653" s="9" t="s">
        <v>8</v>
      </c>
      <c r="C653" s="27"/>
      <c r="D653" s="13">
        <f t="shared" si="504"/>
        <v>43983</v>
      </c>
      <c r="E653" s="13">
        <f t="shared" si="505"/>
        <v>43984</v>
      </c>
      <c r="F653" s="13">
        <f t="shared" si="501"/>
        <v>43985</v>
      </c>
      <c r="G653" s="13">
        <f t="shared" si="502"/>
        <v>43986</v>
      </c>
      <c r="H653" s="13">
        <f t="shared" si="503"/>
        <v>43987</v>
      </c>
      <c r="I653" s="27"/>
    </row>
    <row r="654" spans="1:20" x14ac:dyDescent="0.25">
      <c r="A654" s="4" t="str">
        <f t="shared" si="463"/>
        <v>Admin Support - High School</v>
      </c>
      <c r="B654" s="9" t="s">
        <v>8</v>
      </c>
      <c r="C654" s="27"/>
      <c r="D654" s="13">
        <f t="shared" si="504"/>
        <v>43990</v>
      </c>
      <c r="E654" s="13">
        <f t="shared" si="505"/>
        <v>43991</v>
      </c>
      <c r="F654" s="13">
        <f t="shared" si="501"/>
        <v>43992</v>
      </c>
      <c r="G654" s="13">
        <f t="shared" si="502"/>
        <v>43993</v>
      </c>
      <c r="H654" s="13">
        <f t="shared" si="503"/>
        <v>43994</v>
      </c>
      <c r="I654" s="27"/>
    </row>
    <row r="655" spans="1:20" x14ac:dyDescent="0.25">
      <c r="A655" s="4" t="str">
        <f t="shared" si="463"/>
        <v>Admin Support - High School</v>
      </c>
      <c r="B655" s="9" t="s">
        <v>8</v>
      </c>
      <c r="C655" s="27"/>
      <c r="D655" s="13">
        <f t="shared" si="504"/>
        <v>43997</v>
      </c>
      <c r="E655" s="13">
        <f t="shared" si="505"/>
        <v>43998</v>
      </c>
      <c r="F655" s="13">
        <f t="shared" si="501"/>
        <v>43999</v>
      </c>
      <c r="G655" s="13">
        <f t="shared" si="502"/>
        <v>44000</v>
      </c>
      <c r="H655" s="13">
        <f t="shared" si="503"/>
        <v>44001</v>
      </c>
      <c r="I655" s="27"/>
    </row>
    <row r="656" spans="1:20" x14ac:dyDescent="0.25">
      <c r="A656" s="4" t="str">
        <f t="shared" si="463"/>
        <v>Admin Support - High School</v>
      </c>
      <c r="B656" s="9" t="s">
        <v>8</v>
      </c>
      <c r="C656" s="27"/>
      <c r="D656" s="13">
        <f t="shared" si="504"/>
        <v>44004</v>
      </c>
      <c r="E656" s="13">
        <f t="shared" si="505"/>
        <v>44005</v>
      </c>
      <c r="F656" s="13">
        <f t="shared" si="501"/>
        <v>44006</v>
      </c>
      <c r="G656" s="13">
        <f t="shared" si="502"/>
        <v>44007</v>
      </c>
      <c r="H656" s="12">
        <f>G656+1</f>
        <v>44008</v>
      </c>
      <c r="I656" s="27"/>
    </row>
    <row r="657" spans="1:20" x14ac:dyDescent="0.25">
      <c r="A657" s="4" t="str">
        <f t="shared" si="463"/>
        <v>Admin Support - High School</v>
      </c>
      <c r="B657" s="9" t="s">
        <v>8</v>
      </c>
      <c r="C657" s="27"/>
      <c r="D657" s="12">
        <f>D656+7</f>
        <v>44011</v>
      </c>
      <c r="E657" s="12">
        <f>D657+1</f>
        <v>44012</v>
      </c>
      <c r="F657" s="20"/>
      <c r="G657" s="20"/>
      <c r="H657" s="20"/>
      <c r="I657" s="27"/>
    </row>
    <row r="658" spans="1:20" x14ac:dyDescent="0.25">
      <c r="A658" s="4" t="str">
        <f t="shared" si="463"/>
        <v>Admin Support - High School</v>
      </c>
      <c r="B658" s="9" t="s">
        <v>9</v>
      </c>
      <c r="C658" s="27"/>
      <c r="D658" s="20"/>
      <c r="E658" s="20"/>
      <c r="F658" s="20"/>
      <c r="G658" s="12">
        <f>L658+1</f>
        <v>44014</v>
      </c>
      <c r="H658" s="12">
        <f>G658+1</f>
        <v>44015</v>
      </c>
      <c r="I658" s="27"/>
      <c r="L658" s="17">
        <f>E657+1</f>
        <v>44013</v>
      </c>
    </row>
    <row r="659" spans="1:20" x14ac:dyDescent="0.25">
      <c r="A659" s="4" t="str">
        <f>A657</f>
        <v>Admin Support - High School</v>
      </c>
      <c r="B659" s="9" t="s">
        <v>9</v>
      </c>
      <c r="C659" s="27"/>
      <c r="D659" s="12">
        <f>D657+7</f>
        <v>44018</v>
      </c>
      <c r="E659" s="11"/>
      <c r="F659" s="11"/>
      <c r="G659" s="11"/>
      <c r="H659" s="11"/>
      <c r="I659" s="27"/>
      <c r="Q659" s="15">
        <f>D659+1</f>
        <v>44019</v>
      </c>
      <c r="R659" s="15">
        <f t="shared" ref="R659:R662" si="506">Q659+1</f>
        <v>44020</v>
      </c>
      <c r="S659" s="15">
        <f t="shared" ref="S659:S662" si="507">R659+1</f>
        <v>44021</v>
      </c>
      <c r="T659" s="15">
        <f t="shared" ref="T659:T662" si="508">S659+1</f>
        <v>44022</v>
      </c>
    </row>
    <row r="660" spans="1:20" x14ac:dyDescent="0.25">
      <c r="A660" s="4" t="str">
        <f t="shared" si="463"/>
        <v>Admin Support - High School</v>
      </c>
      <c r="B660" s="9" t="s">
        <v>9</v>
      </c>
      <c r="C660" s="27"/>
      <c r="D660" s="11"/>
      <c r="E660" s="11"/>
      <c r="F660" s="11"/>
      <c r="G660" s="11"/>
      <c r="H660" s="11"/>
      <c r="I660" s="27"/>
      <c r="P660" s="15">
        <f>D659+7</f>
        <v>44025</v>
      </c>
      <c r="Q660" s="15">
        <f t="shared" ref="Q660:Q662" si="509">P660+1</f>
        <v>44026</v>
      </c>
      <c r="R660" s="15">
        <f t="shared" si="506"/>
        <v>44027</v>
      </c>
      <c r="S660" s="15">
        <f t="shared" si="507"/>
        <v>44028</v>
      </c>
      <c r="T660" s="15">
        <f t="shared" si="508"/>
        <v>44029</v>
      </c>
    </row>
    <row r="661" spans="1:20" x14ac:dyDescent="0.25">
      <c r="A661" s="4" t="str">
        <f t="shared" si="463"/>
        <v>Admin Support - High School</v>
      </c>
      <c r="B661" s="9" t="s">
        <v>9</v>
      </c>
      <c r="C661" s="27"/>
      <c r="D661" s="11"/>
      <c r="E661" s="11"/>
      <c r="F661" s="11"/>
      <c r="G661" s="11"/>
      <c r="H661" s="11"/>
      <c r="I661" s="27"/>
      <c r="P661" s="15">
        <f t="shared" ref="P661:P662" si="510">P660+7</f>
        <v>44032</v>
      </c>
      <c r="Q661" s="15">
        <f t="shared" si="509"/>
        <v>44033</v>
      </c>
      <c r="R661" s="15">
        <f t="shared" si="506"/>
        <v>44034</v>
      </c>
      <c r="S661" s="15">
        <f t="shared" si="507"/>
        <v>44035</v>
      </c>
      <c r="T661" s="15">
        <f t="shared" si="508"/>
        <v>44036</v>
      </c>
    </row>
    <row r="662" spans="1:20" x14ac:dyDescent="0.25">
      <c r="A662" s="4" t="str">
        <f t="shared" si="463"/>
        <v>Admin Support - High School</v>
      </c>
      <c r="B662" s="9" t="s">
        <v>9</v>
      </c>
      <c r="C662" s="27"/>
      <c r="D662" s="11"/>
      <c r="E662" s="11"/>
      <c r="F662" s="11"/>
      <c r="G662" s="11"/>
      <c r="H662" s="11"/>
      <c r="I662" s="27"/>
      <c r="P662" s="15">
        <f t="shared" si="510"/>
        <v>44039</v>
      </c>
      <c r="Q662" s="15">
        <f t="shared" si="509"/>
        <v>44040</v>
      </c>
      <c r="R662" s="15">
        <f t="shared" si="506"/>
        <v>44041</v>
      </c>
      <c r="S662" s="15">
        <f t="shared" si="507"/>
        <v>44042</v>
      </c>
      <c r="T662" s="15">
        <f t="shared" si="508"/>
        <v>44043</v>
      </c>
    </row>
    <row r="663" spans="1:20" s="22" customFormat="1" x14ac:dyDescent="0.25">
      <c r="A663" s="28"/>
      <c r="B663" s="28"/>
      <c r="C663" s="24"/>
      <c r="D663" s="24"/>
      <c r="E663" s="24"/>
      <c r="F663" s="24"/>
      <c r="G663" s="24"/>
      <c r="H663" s="24"/>
      <c r="I663" s="24"/>
      <c r="J663" s="24"/>
      <c r="K663" s="24"/>
      <c r="L663" s="24"/>
      <c r="M663" s="24"/>
      <c r="N663" s="24"/>
      <c r="O663" s="24"/>
      <c r="P663" s="24"/>
    </row>
    <row r="664" spans="1:20" x14ac:dyDescent="0.25">
      <c r="A664" s="23" t="str">
        <f>Schedules!A13</f>
        <v>Advanced Educational Support</v>
      </c>
      <c r="B664" s="9" t="s">
        <v>64</v>
      </c>
      <c r="C664" s="27"/>
      <c r="D664" s="21"/>
      <c r="E664" s="21"/>
      <c r="F664" s="21"/>
      <c r="G664" s="15"/>
      <c r="H664" s="15"/>
      <c r="I664" s="27"/>
      <c r="P664" s="12"/>
      <c r="Q664" s="12"/>
      <c r="R664" s="12"/>
      <c r="S664" s="15">
        <f>S665-7</f>
        <v>43678</v>
      </c>
      <c r="T664" s="15">
        <f t="shared" ref="T664:T666" si="511">S664+1</f>
        <v>43679</v>
      </c>
    </row>
    <row r="665" spans="1:20" x14ac:dyDescent="0.25">
      <c r="A665" s="4" t="str">
        <f>A664</f>
        <v>Advanced Educational Support</v>
      </c>
      <c r="B665" s="9" t="s">
        <v>64</v>
      </c>
      <c r="C665" s="27"/>
      <c r="D665" s="15"/>
      <c r="E665" s="15"/>
      <c r="F665" s="15"/>
      <c r="G665" s="15"/>
      <c r="H665" s="15"/>
      <c r="I665" s="27"/>
      <c r="P665" s="17">
        <f>P666-7</f>
        <v>43682</v>
      </c>
      <c r="Q665" s="15">
        <f>P665+1</f>
        <v>43683</v>
      </c>
      <c r="R665" s="15">
        <f>Q665+1</f>
        <v>43684</v>
      </c>
      <c r="S665" s="15">
        <f t="shared" ref="S665:S666" si="512">R665+1</f>
        <v>43685</v>
      </c>
      <c r="T665" s="15">
        <f t="shared" si="511"/>
        <v>43686</v>
      </c>
    </row>
    <row r="666" spans="1:20" x14ac:dyDescent="0.25">
      <c r="A666" s="4" t="str">
        <f t="shared" ref="A666:A722" si="513">A665</f>
        <v>Advanced Educational Support</v>
      </c>
      <c r="B666" s="9" t="s">
        <v>64</v>
      </c>
      <c r="C666" s="27"/>
      <c r="D666" s="15"/>
      <c r="E666" s="15"/>
      <c r="F666" s="15"/>
      <c r="G666" s="15"/>
      <c r="H666" s="15"/>
      <c r="I666" s="27"/>
      <c r="P666" s="15">
        <f>P667-7</f>
        <v>43689</v>
      </c>
      <c r="Q666" s="15">
        <f>P666+1</f>
        <v>43690</v>
      </c>
      <c r="R666" s="15">
        <f>Q666+1</f>
        <v>43691</v>
      </c>
      <c r="S666" s="15">
        <f t="shared" si="512"/>
        <v>43692</v>
      </c>
      <c r="T666" s="15">
        <f t="shared" si="511"/>
        <v>43693</v>
      </c>
    </row>
    <row r="667" spans="1:20" x14ac:dyDescent="0.25">
      <c r="A667" s="4" t="str">
        <f t="shared" si="513"/>
        <v>Advanced Educational Support</v>
      </c>
      <c r="B667" s="9" t="s">
        <v>64</v>
      </c>
      <c r="C667" s="27"/>
      <c r="D667" s="15"/>
      <c r="E667" s="12">
        <f>P667+1</f>
        <v>43697</v>
      </c>
      <c r="F667" s="12">
        <f t="shared" ref="F667" si="514">E667+1</f>
        <v>43698</v>
      </c>
      <c r="G667" s="12">
        <f>F667+1</f>
        <v>43699</v>
      </c>
      <c r="H667" s="12">
        <f>G667+1</f>
        <v>43700</v>
      </c>
      <c r="I667" s="27"/>
      <c r="P667" s="15">
        <f>D668-7</f>
        <v>43696</v>
      </c>
    </row>
    <row r="668" spans="1:20" x14ac:dyDescent="0.25">
      <c r="A668" s="4" t="str">
        <f t="shared" si="513"/>
        <v>Advanced Educational Support</v>
      </c>
      <c r="B668" s="9" t="s">
        <v>64</v>
      </c>
      <c r="C668" s="27"/>
      <c r="D668" s="14">
        <v>43703</v>
      </c>
      <c r="E668" s="12">
        <f>D668+1</f>
        <v>43704</v>
      </c>
      <c r="F668" s="12">
        <f>E668+1</f>
        <v>43705</v>
      </c>
      <c r="G668" s="12">
        <f>F668+1</f>
        <v>43706</v>
      </c>
      <c r="H668" s="12">
        <f>G668+1</f>
        <v>43707</v>
      </c>
      <c r="I668" s="27"/>
    </row>
    <row r="669" spans="1:20" x14ac:dyDescent="0.25">
      <c r="A669" s="4" t="str">
        <f t="shared" si="513"/>
        <v>Advanced Educational Support</v>
      </c>
      <c r="B669" s="9" t="s">
        <v>65</v>
      </c>
      <c r="C669" s="27"/>
      <c r="D669" s="16"/>
      <c r="E669" s="12">
        <f>J669+1</f>
        <v>43711</v>
      </c>
      <c r="F669" s="12">
        <f t="shared" ref="F669:F672" si="515">E669+1</f>
        <v>43712</v>
      </c>
      <c r="G669" s="12">
        <f t="shared" ref="G669:G672" si="516">F669+1</f>
        <v>43713</v>
      </c>
      <c r="H669" s="12">
        <f t="shared" ref="H669:H672" si="517">G669+1</f>
        <v>43714</v>
      </c>
      <c r="I669" s="27"/>
      <c r="J669" s="17">
        <f>D668+7</f>
        <v>43710</v>
      </c>
    </row>
    <row r="670" spans="1:20" x14ac:dyDescent="0.25">
      <c r="A670" s="4" t="str">
        <f t="shared" si="513"/>
        <v>Advanced Educational Support</v>
      </c>
      <c r="B670" s="9" t="s">
        <v>65</v>
      </c>
      <c r="C670" s="27"/>
      <c r="D670" s="13">
        <f>J669+7</f>
        <v>43717</v>
      </c>
      <c r="E670" s="13">
        <f t="shared" ref="E670:E672" si="518">D670+1</f>
        <v>43718</v>
      </c>
      <c r="F670" s="13">
        <f t="shared" si="515"/>
        <v>43719</v>
      </c>
      <c r="G670" s="13">
        <f t="shared" si="516"/>
        <v>43720</v>
      </c>
      <c r="H670" s="13">
        <f t="shared" si="517"/>
        <v>43721</v>
      </c>
      <c r="I670" s="27"/>
    </row>
    <row r="671" spans="1:20" x14ac:dyDescent="0.25">
      <c r="A671" s="4" t="str">
        <f t="shared" si="513"/>
        <v>Advanced Educational Support</v>
      </c>
      <c r="B671" s="9" t="s">
        <v>65</v>
      </c>
      <c r="C671" s="27"/>
      <c r="D671" s="13">
        <f t="shared" ref="D671:D702" si="519">D670+7</f>
        <v>43724</v>
      </c>
      <c r="E671" s="13">
        <f t="shared" si="518"/>
        <v>43725</v>
      </c>
      <c r="F671" s="13">
        <f t="shared" si="515"/>
        <v>43726</v>
      </c>
      <c r="G671" s="13">
        <f t="shared" si="516"/>
        <v>43727</v>
      </c>
      <c r="H671" s="13">
        <f t="shared" si="517"/>
        <v>43728</v>
      </c>
      <c r="I671" s="27"/>
    </row>
    <row r="672" spans="1:20" x14ac:dyDescent="0.25">
      <c r="A672" s="4" t="str">
        <f t="shared" si="513"/>
        <v>Advanced Educational Support</v>
      </c>
      <c r="B672" s="9" t="s">
        <v>65</v>
      </c>
      <c r="C672" s="27"/>
      <c r="D672" s="13">
        <f t="shared" si="519"/>
        <v>43731</v>
      </c>
      <c r="E672" s="13">
        <f t="shared" si="518"/>
        <v>43732</v>
      </c>
      <c r="F672" s="13">
        <f t="shared" si="515"/>
        <v>43733</v>
      </c>
      <c r="G672" s="13">
        <f t="shared" si="516"/>
        <v>43734</v>
      </c>
      <c r="H672" s="13">
        <f t="shared" si="517"/>
        <v>43735</v>
      </c>
      <c r="I672" s="27"/>
    </row>
    <row r="673" spans="1:20" x14ac:dyDescent="0.25">
      <c r="A673" s="4" t="str">
        <f t="shared" si="513"/>
        <v>Advanced Educational Support</v>
      </c>
      <c r="B673" s="9" t="s">
        <v>65</v>
      </c>
      <c r="C673" s="27"/>
      <c r="D673" s="13">
        <f t="shared" si="519"/>
        <v>43738</v>
      </c>
      <c r="E673" s="20"/>
      <c r="F673" s="20"/>
      <c r="G673" s="20"/>
      <c r="H673" s="20"/>
      <c r="I673" s="27"/>
    </row>
    <row r="674" spans="1:20" x14ac:dyDescent="0.25">
      <c r="A674" s="4" t="str">
        <f t="shared" si="513"/>
        <v>Advanced Educational Support</v>
      </c>
      <c r="B674" s="9" t="s">
        <v>66</v>
      </c>
      <c r="C674" s="27"/>
      <c r="D674" s="21"/>
      <c r="E674" s="13">
        <f>D673+1</f>
        <v>43739</v>
      </c>
      <c r="F674" s="13">
        <f>E674+1</f>
        <v>43740</v>
      </c>
      <c r="G674" s="13">
        <f>F674+1</f>
        <v>43741</v>
      </c>
      <c r="H674" s="13">
        <f>G674+1</f>
        <v>43742</v>
      </c>
      <c r="I674" s="27"/>
    </row>
    <row r="675" spans="1:20" x14ac:dyDescent="0.25">
      <c r="A675" s="4" t="str">
        <f t="shared" si="513"/>
        <v>Advanced Educational Support</v>
      </c>
      <c r="B675" s="9" t="s">
        <v>66</v>
      </c>
      <c r="C675" s="27"/>
      <c r="D675" s="13">
        <f>D673+7</f>
        <v>43745</v>
      </c>
      <c r="E675" s="13">
        <f t="shared" ref="E675" si="520">D675+1</f>
        <v>43746</v>
      </c>
      <c r="F675" s="13">
        <f t="shared" ref="F675" si="521">E675+1</f>
        <v>43747</v>
      </c>
      <c r="G675" s="13">
        <f t="shared" ref="G675:G678" si="522">F675+1</f>
        <v>43748</v>
      </c>
      <c r="H675" s="13">
        <f t="shared" ref="H675:H676" si="523">G675+1</f>
        <v>43749</v>
      </c>
      <c r="I675" s="27"/>
    </row>
    <row r="676" spans="1:20" x14ac:dyDescent="0.25">
      <c r="A676" s="4" t="str">
        <f t="shared" si="513"/>
        <v>Advanced Educational Support</v>
      </c>
      <c r="B676" s="9" t="s">
        <v>66</v>
      </c>
      <c r="C676" s="27"/>
      <c r="D676" s="16"/>
      <c r="E676" s="12">
        <f>J676+1</f>
        <v>43753</v>
      </c>
      <c r="F676" s="13">
        <f>E676+1</f>
        <v>43754</v>
      </c>
      <c r="G676" s="13">
        <f t="shared" si="522"/>
        <v>43755</v>
      </c>
      <c r="H676" s="13">
        <f t="shared" si="523"/>
        <v>43756</v>
      </c>
      <c r="I676" s="27"/>
      <c r="J676" s="17">
        <f>D675+7</f>
        <v>43752</v>
      </c>
    </row>
    <row r="677" spans="1:20" x14ac:dyDescent="0.25">
      <c r="A677" s="4" t="str">
        <f t="shared" si="513"/>
        <v>Advanced Educational Support</v>
      </c>
      <c r="B677" s="9" t="s">
        <v>66</v>
      </c>
      <c r="D677" s="13">
        <f>J676+7</f>
        <v>43759</v>
      </c>
      <c r="E677" s="13">
        <f t="shared" ref="E677:E678" si="524">D677+1</f>
        <v>43760</v>
      </c>
      <c r="F677" s="13">
        <f t="shared" ref="F677:F678" si="525">E677+1</f>
        <v>43761</v>
      </c>
      <c r="G677" s="13">
        <f t="shared" si="522"/>
        <v>43762</v>
      </c>
      <c r="H677" s="12">
        <f>G677+1</f>
        <v>43763</v>
      </c>
    </row>
    <row r="678" spans="1:20" x14ac:dyDescent="0.25">
      <c r="A678" s="4" t="str">
        <f t="shared" si="513"/>
        <v>Advanced Educational Support</v>
      </c>
      <c r="B678" s="9" t="s">
        <v>66</v>
      </c>
      <c r="C678" s="27"/>
      <c r="D678" s="13">
        <f t="shared" si="519"/>
        <v>43766</v>
      </c>
      <c r="E678" s="13">
        <f t="shared" si="524"/>
        <v>43767</v>
      </c>
      <c r="F678" s="13">
        <f t="shared" si="525"/>
        <v>43768</v>
      </c>
      <c r="G678" s="13">
        <f t="shared" si="522"/>
        <v>43769</v>
      </c>
      <c r="H678" s="20"/>
      <c r="I678" s="27"/>
    </row>
    <row r="679" spans="1:20" x14ac:dyDescent="0.25">
      <c r="A679" s="4" t="str">
        <f t="shared" si="513"/>
        <v>Advanced Educational Support</v>
      </c>
      <c r="B679" s="9" t="s">
        <v>67</v>
      </c>
      <c r="C679" s="27"/>
      <c r="D679" s="21"/>
      <c r="E679" s="21"/>
      <c r="F679" s="21"/>
      <c r="G679" s="21"/>
      <c r="H679" s="13">
        <f>G678+1</f>
        <v>43770</v>
      </c>
      <c r="I679" s="27"/>
    </row>
    <row r="680" spans="1:20" x14ac:dyDescent="0.25">
      <c r="A680" s="4" t="str">
        <f>A678</f>
        <v>Advanced Educational Support</v>
      </c>
      <c r="B680" s="9" t="s">
        <v>67</v>
      </c>
      <c r="C680" s="27"/>
      <c r="D680" s="13">
        <f>D678+7</f>
        <v>43773</v>
      </c>
      <c r="E680" s="13">
        <f t="shared" ref="E680" si="526">D680+1</f>
        <v>43774</v>
      </c>
      <c r="F680" s="13">
        <f t="shared" ref="F680" si="527">E680+1</f>
        <v>43775</v>
      </c>
      <c r="G680" s="13">
        <f t="shared" ref="G680:G681" si="528">F680+1</f>
        <v>43776</v>
      </c>
      <c r="H680" s="13">
        <f t="shared" ref="H680:H681" si="529">G680+1</f>
        <v>43777</v>
      </c>
      <c r="I680" s="27"/>
    </row>
    <row r="681" spans="1:20" x14ac:dyDescent="0.25">
      <c r="A681" s="4" t="str">
        <f t="shared" si="513"/>
        <v>Advanced Educational Support</v>
      </c>
      <c r="B681" s="9" t="s">
        <v>67</v>
      </c>
      <c r="C681" s="27"/>
      <c r="D681" s="16"/>
      <c r="E681" s="12">
        <f>J681+1</f>
        <v>43781</v>
      </c>
      <c r="F681" s="13">
        <f>E681+1</f>
        <v>43782</v>
      </c>
      <c r="G681" s="13">
        <f t="shared" si="528"/>
        <v>43783</v>
      </c>
      <c r="H681" s="13">
        <f t="shared" si="529"/>
        <v>43784</v>
      </c>
      <c r="I681" s="27"/>
      <c r="J681" s="17">
        <f>D680+7</f>
        <v>43780</v>
      </c>
    </row>
    <row r="682" spans="1:20" x14ac:dyDescent="0.25">
      <c r="A682" s="4" t="str">
        <f t="shared" si="513"/>
        <v>Advanced Educational Support</v>
      </c>
      <c r="B682" s="9" t="s">
        <v>67</v>
      </c>
      <c r="D682" s="13">
        <f>J681+7</f>
        <v>43787</v>
      </c>
      <c r="E682" s="13">
        <f t="shared" ref="E682:E686" si="530">D682+1</f>
        <v>43788</v>
      </c>
      <c r="F682" s="13">
        <f t="shared" ref="F682:F686" si="531">E682+1</f>
        <v>43789</v>
      </c>
      <c r="G682" s="12">
        <f>F682+1</f>
        <v>43790</v>
      </c>
      <c r="H682" s="12">
        <f>G682+1</f>
        <v>43791</v>
      </c>
    </row>
    <row r="683" spans="1:20" x14ac:dyDescent="0.25">
      <c r="A683" s="4" t="str">
        <f t="shared" si="513"/>
        <v>Advanced Educational Support</v>
      </c>
      <c r="B683" s="9" t="s">
        <v>67</v>
      </c>
      <c r="C683" s="27"/>
      <c r="D683" s="13">
        <f t="shared" si="519"/>
        <v>43794</v>
      </c>
      <c r="E683" s="13">
        <f t="shared" si="530"/>
        <v>43795</v>
      </c>
      <c r="F683" s="13">
        <f t="shared" si="531"/>
        <v>43796</v>
      </c>
      <c r="G683" s="13">
        <f t="shared" ref="G683:G686" si="532">F683+1</f>
        <v>43797</v>
      </c>
      <c r="H683" s="13">
        <f t="shared" ref="H683:H686" si="533">G683+1</f>
        <v>43798</v>
      </c>
      <c r="I683" s="27"/>
    </row>
    <row r="684" spans="1:20" x14ac:dyDescent="0.25">
      <c r="A684" s="4" t="str">
        <f>A683</f>
        <v>Advanced Educational Support</v>
      </c>
      <c r="B684" s="9" t="s">
        <v>68</v>
      </c>
      <c r="C684" s="27"/>
      <c r="D684" s="13">
        <f>D683+7</f>
        <v>43801</v>
      </c>
      <c r="E684" s="13">
        <f t="shared" si="530"/>
        <v>43802</v>
      </c>
      <c r="F684" s="13">
        <f t="shared" si="531"/>
        <v>43803</v>
      </c>
      <c r="G684" s="13">
        <f t="shared" si="532"/>
        <v>43804</v>
      </c>
      <c r="H684" s="13">
        <f t="shared" si="533"/>
        <v>43805</v>
      </c>
      <c r="I684" s="27"/>
    </row>
    <row r="685" spans="1:20" x14ac:dyDescent="0.25">
      <c r="A685" s="4" t="str">
        <f t="shared" si="513"/>
        <v>Advanced Educational Support</v>
      </c>
      <c r="B685" s="9" t="s">
        <v>68</v>
      </c>
      <c r="C685" s="27"/>
      <c r="D685" s="13">
        <f t="shared" si="519"/>
        <v>43808</v>
      </c>
      <c r="E685" s="13">
        <f t="shared" si="530"/>
        <v>43809</v>
      </c>
      <c r="F685" s="13">
        <f t="shared" si="531"/>
        <v>43810</v>
      </c>
      <c r="G685" s="13">
        <f t="shared" si="532"/>
        <v>43811</v>
      </c>
      <c r="H685" s="13">
        <f t="shared" si="533"/>
        <v>43812</v>
      </c>
      <c r="I685" s="27"/>
    </row>
    <row r="686" spans="1:20" x14ac:dyDescent="0.25">
      <c r="A686" s="4" t="str">
        <f t="shared" si="513"/>
        <v>Advanced Educational Support</v>
      </c>
      <c r="B686" s="9" t="s">
        <v>68</v>
      </c>
      <c r="C686" s="27"/>
      <c r="D686" s="13">
        <f t="shared" si="519"/>
        <v>43815</v>
      </c>
      <c r="E686" s="13">
        <f t="shared" si="530"/>
        <v>43816</v>
      </c>
      <c r="F686" s="13">
        <f t="shared" si="531"/>
        <v>43817</v>
      </c>
      <c r="G686" s="13">
        <f t="shared" si="532"/>
        <v>43818</v>
      </c>
      <c r="H686" s="13">
        <f t="shared" si="533"/>
        <v>43819</v>
      </c>
      <c r="I686" s="27"/>
    </row>
    <row r="687" spans="1:20" x14ac:dyDescent="0.25">
      <c r="A687" s="4" t="str">
        <f t="shared" si="513"/>
        <v>Advanced Educational Support</v>
      </c>
      <c r="B687" s="9" t="s">
        <v>68</v>
      </c>
      <c r="D687" s="11"/>
      <c r="E687" s="11"/>
      <c r="F687" s="16"/>
      <c r="G687" s="16"/>
      <c r="H687" s="11"/>
      <c r="L687" s="17">
        <f>Q687+1</f>
        <v>43824</v>
      </c>
      <c r="M687" s="17">
        <f>L687+1</f>
        <v>43825</v>
      </c>
      <c r="O687" s="27"/>
      <c r="P687" s="15">
        <f>D686+7</f>
        <v>43822</v>
      </c>
      <c r="Q687" s="15">
        <f>P687+1</f>
        <v>43823</v>
      </c>
      <c r="T687" s="15">
        <f>M687+1</f>
        <v>43826</v>
      </c>
    </row>
    <row r="688" spans="1:20" x14ac:dyDescent="0.25">
      <c r="A688" s="4" t="str">
        <f t="shared" si="513"/>
        <v>Advanced Educational Support</v>
      </c>
      <c r="B688" s="9" t="s">
        <v>68</v>
      </c>
      <c r="D688" s="11"/>
      <c r="E688" s="11"/>
      <c r="F688" s="20"/>
      <c r="G688" s="20"/>
      <c r="H688" s="20"/>
      <c r="P688" s="15">
        <f>P687+7</f>
        <v>43829</v>
      </c>
      <c r="Q688" s="15">
        <f>P688+1</f>
        <v>43830</v>
      </c>
    </row>
    <row r="689" spans="1:20" x14ac:dyDescent="0.25">
      <c r="A689" s="4" t="str">
        <f t="shared" si="513"/>
        <v>Advanced Educational Support</v>
      </c>
      <c r="B689" s="9" t="s">
        <v>69</v>
      </c>
      <c r="D689" s="20"/>
      <c r="E689" s="20"/>
      <c r="F689" s="16"/>
      <c r="G689" s="11"/>
      <c r="H689" s="11"/>
      <c r="L689" s="17">
        <f>Q688+1</f>
        <v>43831</v>
      </c>
      <c r="S689" s="15">
        <f>L689+1</f>
        <v>43832</v>
      </c>
      <c r="T689" s="15">
        <f>S689+1</f>
        <v>43833</v>
      </c>
    </row>
    <row r="690" spans="1:20" x14ac:dyDescent="0.25">
      <c r="A690" s="4" t="str">
        <f>A688</f>
        <v>Advanced Educational Support</v>
      </c>
      <c r="B690" s="9" t="s">
        <v>69</v>
      </c>
      <c r="C690" s="27"/>
      <c r="D690" s="13">
        <f>P688+7</f>
        <v>43836</v>
      </c>
      <c r="E690" s="13">
        <f t="shared" ref="E690:E695" si="534">D690+1</f>
        <v>43837</v>
      </c>
      <c r="F690" s="13">
        <f t="shared" ref="F690:F695" si="535">E690+1</f>
        <v>43838</v>
      </c>
      <c r="G690" s="13">
        <f t="shared" ref="G690:G695" si="536">F690+1</f>
        <v>43839</v>
      </c>
      <c r="H690" s="13">
        <f t="shared" ref="H690:H695" si="537">G690+1</f>
        <v>43840</v>
      </c>
      <c r="I690" s="27"/>
    </row>
    <row r="691" spans="1:20" x14ac:dyDescent="0.25">
      <c r="A691" s="4" t="str">
        <f t="shared" si="513"/>
        <v>Advanced Educational Support</v>
      </c>
      <c r="B691" s="9" t="s">
        <v>69</v>
      </c>
      <c r="C691" s="27"/>
      <c r="D691" s="13">
        <f t="shared" si="519"/>
        <v>43843</v>
      </c>
      <c r="E691" s="13">
        <f t="shared" si="534"/>
        <v>43844</v>
      </c>
      <c r="F691" s="13">
        <f t="shared" si="535"/>
        <v>43845</v>
      </c>
      <c r="G691" s="13">
        <f t="shared" si="536"/>
        <v>43846</v>
      </c>
      <c r="H691" s="13">
        <f t="shared" si="537"/>
        <v>43847</v>
      </c>
      <c r="I691" s="27"/>
    </row>
    <row r="692" spans="1:20" x14ac:dyDescent="0.25">
      <c r="A692" s="4" t="str">
        <f t="shared" si="513"/>
        <v>Advanced Educational Support</v>
      </c>
      <c r="B692" s="9" t="s">
        <v>69</v>
      </c>
      <c r="C692" s="27"/>
      <c r="D692" s="13">
        <f t="shared" si="519"/>
        <v>43850</v>
      </c>
      <c r="E692" s="13">
        <f t="shared" si="534"/>
        <v>43851</v>
      </c>
      <c r="F692" s="13">
        <f t="shared" si="535"/>
        <v>43852</v>
      </c>
      <c r="G692" s="13">
        <f t="shared" si="536"/>
        <v>43853</v>
      </c>
      <c r="H692" s="13">
        <f t="shared" si="537"/>
        <v>43854</v>
      </c>
      <c r="I692" s="27"/>
    </row>
    <row r="693" spans="1:20" x14ac:dyDescent="0.25">
      <c r="A693" s="4" t="str">
        <f t="shared" si="513"/>
        <v>Advanced Educational Support</v>
      </c>
      <c r="B693" s="9" t="s">
        <v>69</v>
      </c>
      <c r="C693" s="27"/>
      <c r="D693" s="13">
        <f t="shared" si="519"/>
        <v>43857</v>
      </c>
      <c r="E693" s="13">
        <f t="shared" si="534"/>
        <v>43858</v>
      </c>
      <c r="F693" s="13">
        <f t="shared" si="535"/>
        <v>43859</v>
      </c>
      <c r="G693" s="13">
        <f t="shared" si="536"/>
        <v>43860</v>
      </c>
      <c r="H693" s="13">
        <f t="shared" si="537"/>
        <v>43861</v>
      </c>
      <c r="I693" s="27"/>
    </row>
    <row r="694" spans="1:20" x14ac:dyDescent="0.25">
      <c r="A694" s="4" t="str">
        <f>A693</f>
        <v>Advanced Educational Support</v>
      </c>
      <c r="B694" s="9" t="s">
        <v>70</v>
      </c>
      <c r="C694" s="27"/>
      <c r="D694" s="13">
        <f>D693+7</f>
        <v>43864</v>
      </c>
      <c r="E694" s="13">
        <f t="shared" si="534"/>
        <v>43865</v>
      </c>
      <c r="F694" s="13">
        <f t="shared" si="535"/>
        <v>43866</v>
      </c>
      <c r="G694" s="13">
        <f t="shared" si="536"/>
        <v>43867</v>
      </c>
      <c r="H694" s="13">
        <f t="shared" si="537"/>
        <v>43868</v>
      </c>
      <c r="I694" s="27"/>
    </row>
    <row r="695" spans="1:20" x14ac:dyDescent="0.25">
      <c r="A695" s="4" t="str">
        <f t="shared" si="513"/>
        <v>Advanced Educational Support</v>
      </c>
      <c r="B695" s="9" t="s">
        <v>70</v>
      </c>
      <c r="C695" s="27"/>
      <c r="D695" s="13">
        <f t="shared" si="519"/>
        <v>43871</v>
      </c>
      <c r="E695" s="13">
        <f t="shared" si="534"/>
        <v>43872</v>
      </c>
      <c r="F695" s="13">
        <f t="shared" si="535"/>
        <v>43873</v>
      </c>
      <c r="G695" s="13">
        <f t="shared" si="536"/>
        <v>43874</v>
      </c>
      <c r="H695" s="13">
        <f t="shared" si="537"/>
        <v>43875</v>
      </c>
      <c r="I695" s="27"/>
    </row>
    <row r="696" spans="1:20" x14ac:dyDescent="0.25">
      <c r="A696" s="4" t="str">
        <f t="shared" si="513"/>
        <v>Advanced Educational Support</v>
      </c>
      <c r="B696" s="9" t="s">
        <v>70</v>
      </c>
      <c r="D696" s="16"/>
      <c r="E696" s="11"/>
      <c r="F696" s="11"/>
      <c r="G696" s="11"/>
      <c r="H696" s="11"/>
      <c r="J696" s="17">
        <f>D695+7</f>
        <v>43878</v>
      </c>
      <c r="Q696" s="15">
        <f>J696+1</f>
        <v>43879</v>
      </c>
      <c r="R696" s="15">
        <f>Q696+1</f>
        <v>43880</v>
      </c>
      <c r="S696" s="15">
        <f>R696+1</f>
        <v>43881</v>
      </c>
      <c r="T696" s="15">
        <f>S696+1</f>
        <v>43882</v>
      </c>
    </row>
    <row r="697" spans="1:20" x14ac:dyDescent="0.25">
      <c r="A697" s="4" t="str">
        <f t="shared" si="513"/>
        <v>Advanced Educational Support</v>
      </c>
      <c r="B697" s="9" t="s">
        <v>70</v>
      </c>
      <c r="C697" s="27"/>
      <c r="D697" s="13">
        <f>J696+7</f>
        <v>43885</v>
      </c>
      <c r="E697" s="13">
        <f t="shared" ref="E697:E702" si="538">D697+1</f>
        <v>43886</v>
      </c>
      <c r="F697" s="13">
        <f t="shared" ref="F697:F701" si="539">E697+1</f>
        <v>43887</v>
      </c>
      <c r="G697" s="13">
        <f t="shared" ref="G697:G701" si="540">F697+1</f>
        <v>43888</v>
      </c>
      <c r="H697" s="13">
        <f t="shared" ref="H697:H701" si="541">G697+1</f>
        <v>43889</v>
      </c>
      <c r="I697" s="27"/>
    </row>
    <row r="698" spans="1:20" x14ac:dyDescent="0.25">
      <c r="A698" s="4" t="str">
        <f>A697</f>
        <v>Advanced Educational Support</v>
      </c>
      <c r="B698" s="9" t="s">
        <v>71</v>
      </c>
      <c r="C698" s="27"/>
      <c r="D698" s="13">
        <f>D697+7</f>
        <v>43892</v>
      </c>
      <c r="E698" s="13">
        <f t="shared" si="538"/>
        <v>43893</v>
      </c>
      <c r="F698" s="13">
        <f t="shared" si="539"/>
        <v>43894</v>
      </c>
      <c r="G698" s="13">
        <f t="shared" si="540"/>
        <v>43895</v>
      </c>
      <c r="H698" s="13">
        <f t="shared" si="541"/>
        <v>43896</v>
      </c>
      <c r="I698" s="27"/>
    </row>
    <row r="699" spans="1:20" x14ac:dyDescent="0.25">
      <c r="A699" s="4" t="str">
        <f t="shared" si="513"/>
        <v>Advanced Educational Support</v>
      </c>
      <c r="B699" s="9" t="s">
        <v>71</v>
      </c>
      <c r="C699" s="27"/>
      <c r="D699" s="13">
        <f t="shared" si="519"/>
        <v>43899</v>
      </c>
      <c r="E699" s="13">
        <f t="shared" si="538"/>
        <v>43900</v>
      </c>
      <c r="F699" s="13">
        <f t="shared" si="539"/>
        <v>43901</v>
      </c>
      <c r="G699" s="13">
        <f t="shared" si="540"/>
        <v>43902</v>
      </c>
      <c r="H699" s="13">
        <f t="shared" si="541"/>
        <v>43903</v>
      </c>
      <c r="I699" s="27"/>
    </row>
    <row r="700" spans="1:20" x14ac:dyDescent="0.25">
      <c r="A700" s="4" t="str">
        <f t="shared" si="513"/>
        <v>Advanced Educational Support</v>
      </c>
      <c r="B700" s="9" t="s">
        <v>71</v>
      </c>
      <c r="C700" s="27"/>
      <c r="D700" s="13">
        <f t="shared" si="519"/>
        <v>43906</v>
      </c>
      <c r="E700" s="13">
        <f t="shared" si="538"/>
        <v>43907</v>
      </c>
      <c r="F700" s="13">
        <f t="shared" si="539"/>
        <v>43908</v>
      </c>
      <c r="G700" s="13">
        <f t="shared" si="540"/>
        <v>43909</v>
      </c>
      <c r="H700" s="13">
        <f t="shared" si="541"/>
        <v>43910</v>
      </c>
      <c r="I700" s="27"/>
    </row>
    <row r="701" spans="1:20" x14ac:dyDescent="0.25">
      <c r="A701" s="4" t="str">
        <f t="shared" si="513"/>
        <v>Advanced Educational Support</v>
      </c>
      <c r="B701" s="9" t="s">
        <v>71</v>
      </c>
      <c r="C701" s="27"/>
      <c r="D701" s="13">
        <f t="shared" si="519"/>
        <v>43913</v>
      </c>
      <c r="E701" s="13">
        <f t="shared" si="538"/>
        <v>43914</v>
      </c>
      <c r="F701" s="13">
        <f t="shared" si="539"/>
        <v>43915</v>
      </c>
      <c r="G701" s="13">
        <f t="shared" si="540"/>
        <v>43916</v>
      </c>
      <c r="H701" s="13">
        <f t="shared" si="541"/>
        <v>43917</v>
      </c>
      <c r="I701" s="27"/>
    </row>
    <row r="702" spans="1:20" x14ac:dyDescent="0.25">
      <c r="A702" s="4" t="str">
        <f t="shared" si="513"/>
        <v>Advanced Educational Support</v>
      </c>
      <c r="B702" s="9" t="s">
        <v>71</v>
      </c>
      <c r="C702" s="27"/>
      <c r="D702" s="13">
        <f t="shared" si="519"/>
        <v>43920</v>
      </c>
      <c r="E702" s="13">
        <f t="shared" si="538"/>
        <v>43921</v>
      </c>
      <c r="F702" s="20"/>
      <c r="G702" s="20"/>
      <c r="H702" s="20"/>
      <c r="I702" s="27"/>
    </row>
    <row r="703" spans="1:20" x14ac:dyDescent="0.25">
      <c r="A703" s="4" t="str">
        <f t="shared" si="513"/>
        <v>Advanced Educational Support</v>
      </c>
      <c r="B703" s="9" t="s">
        <v>6</v>
      </c>
      <c r="C703" s="27"/>
      <c r="D703" s="21"/>
      <c r="E703" s="21"/>
      <c r="F703" s="13">
        <f>E702+1</f>
        <v>43922</v>
      </c>
      <c r="G703" s="13">
        <f>F703+1</f>
        <v>43923</v>
      </c>
      <c r="H703" s="13">
        <f>G703+1</f>
        <v>43924</v>
      </c>
      <c r="I703" s="27"/>
    </row>
    <row r="704" spans="1:20" x14ac:dyDescent="0.25">
      <c r="A704" s="4" t="str">
        <f>A702</f>
        <v>Advanced Educational Support</v>
      </c>
      <c r="B704" s="9" t="s">
        <v>6</v>
      </c>
      <c r="D704" s="13">
        <f>D702+7</f>
        <v>43927</v>
      </c>
      <c r="E704" s="13">
        <f t="shared" ref="E704" si="542">D704+1</f>
        <v>43928</v>
      </c>
      <c r="F704" s="13">
        <f t="shared" ref="F704" si="543">E704+1</f>
        <v>43929</v>
      </c>
      <c r="G704" s="13">
        <f t="shared" ref="G704" si="544">F704+1</f>
        <v>43930</v>
      </c>
      <c r="H704" s="16"/>
      <c r="N704" s="17">
        <f>G704+1</f>
        <v>43931</v>
      </c>
    </row>
    <row r="705" spans="1:20" x14ac:dyDescent="0.25">
      <c r="A705" s="4" t="str">
        <f t="shared" si="513"/>
        <v>Advanced Educational Support</v>
      </c>
      <c r="B705" s="9" t="s">
        <v>6</v>
      </c>
      <c r="D705" s="16"/>
      <c r="E705" s="11"/>
      <c r="F705" s="11"/>
      <c r="G705" s="11"/>
      <c r="H705" s="11"/>
      <c r="J705" s="17">
        <f>D704+7</f>
        <v>43934</v>
      </c>
      <c r="Q705" s="15">
        <f>J705+1</f>
        <v>43935</v>
      </c>
      <c r="R705" s="15">
        <f>Q705+1</f>
        <v>43936</v>
      </c>
      <c r="S705" s="15">
        <f>R705+1</f>
        <v>43937</v>
      </c>
      <c r="T705" s="15">
        <f>S705+1</f>
        <v>43938</v>
      </c>
    </row>
    <row r="706" spans="1:20" x14ac:dyDescent="0.25">
      <c r="A706" s="4" t="str">
        <f t="shared" si="513"/>
        <v>Advanced Educational Support</v>
      </c>
      <c r="B706" s="9" t="s">
        <v>6</v>
      </c>
      <c r="C706" s="27"/>
      <c r="D706" s="12">
        <f>J705+7</f>
        <v>43941</v>
      </c>
      <c r="E706" s="13">
        <f>D706+1</f>
        <v>43942</v>
      </c>
      <c r="F706" s="13">
        <f t="shared" ref="F706:F707" si="545">E706+1</f>
        <v>43943</v>
      </c>
      <c r="G706" s="13">
        <f t="shared" ref="G706:G707" si="546">F706+1</f>
        <v>43944</v>
      </c>
      <c r="H706" s="13">
        <f t="shared" ref="H706" si="547">G706+1</f>
        <v>43945</v>
      </c>
      <c r="I706" s="27"/>
    </row>
    <row r="707" spans="1:20" x14ac:dyDescent="0.25">
      <c r="A707" s="4" t="str">
        <f t="shared" si="513"/>
        <v>Advanced Educational Support</v>
      </c>
      <c r="B707" s="9" t="s">
        <v>6</v>
      </c>
      <c r="C707" s="27"/>
      <c r="D707" s="13">
        <f>D706+7</f>
        <v>43948</v>
      </c>
      <c r="E707" s="13">
        <f t="shared" ref="E707" si="548">D707+1</f>
        <v>43949</v>
      </c>
      <c r="F707" s="13">
        <f t="shared" si="545"/>
        <v>43950</v>
      </c>
      <c r="G707" s="13">
        <f t="shared" si="546"/>
        <v>43951</v>
      </c>
      <c r="H707" s="20"/>
      <c r="I707" s="27"/>
    </row>
    <row r="708" spans="1:20" x14ac:dyDescent="0.25">
      <c r="A708" s="4" t="str">
        <f t="shared" si="513"/>
        <v>Advanced Educational Support</v>
      </c>
      <c r="B708" s="9" t="s">
        <v>7</v>
      </c>
      <c r="C708" s="27"/>
      <c r="D708" s="21"/>
      <c r="E708" s="21"/>
      <c r="F708" s="21"/>
      <c r="G708" s="21"/>
      <c r="H708" s="13">
        <f>G707+1</f>
        <v>43952</v>
      </c>
      <c r="I708" s="27"/>
    </row>
    <row r="709" spans="1:20" x14ac:dyDescent="0.25">
      <c r="A709" s="4" t="str">
        <f>A707</f>
        <v>Advanced Educational Support</v>
      </c>
      <c r="B709" s="9" t="s">
        <v>7</v>
      </c>
      <c r="C709" s="27"/>
      <c r="D709" s="13">
        <f>D707+7</f>
        <v>43955</v>
      </c>
      <c r="E709" s="13">
        <f t="shared" ref="E709:E710" si="549">D709+1</f>
        <v>43956</v>
      </c>
      <c r="F709" s="13">
        <f t="shared" ref="F709:F716" si="550">E709+1</f>
        <v>43957</v>
      </c>
      <c r="G709" s="13">
        <f t="shared" ref="G709:G716" si="551">F709+1</f>
        <v>43958</v>
      </c>
      <c r="H709" s="13">
        <f t="shared" ref="H709:H715" si="552">G709+1</f>
        <v>43959</v>
      </c>
      <c r="I709" s="27"/>
    </row>
    <row r="710" spans="1:20" x14ac:dyDescent="0.25">
      <c r="A710" s="4" t="str">
        <f t="shared" si="513"/>
        <v>Advanced Educational Support</v>
      </c>
      <c r="B710" s="9" t="s">
        <v>7</v>
      </c>
      <c r="C710" s="27"/>
      <c r="D710" s="13">
        <f t="shared" ref="D710:D716" si="553">D709+7</f>
        <v>43962</v>
      </c>
      <c r="E710" s="13">
        <f t="shared" si="549"/>
        <v>43963</v>
      </c>
      <c r="F710" s="13">
        <f t="shared" si="550"/>
        <v>43964</v>
      </c>
      <c r="G710" s="13">
        <f t="shared" si="551"/>
        <v>43965</v>
      </c>
      <c r="H710" s="13">
        <f t="shared" si="552"/>
        <v>43966</v>
      </c>
      <c r="I710" s="27"/>
    </row>
    <row r="711" spans="1:20" x14ac:dyDescent="0.25">
      <c r="A711" s="4" t="str">
        <f t="shared" si="513"/>
        <v>Advanced Educational Support</v>
      </c>
      <c r="B711" s="9" t="s">
        <v>7</v>
      </c>
      <c r="C711" s="27"/>
      <c r="D711" s="16"/>
      <c r="E711" s="13">
        <f>J711+1</f>
        <v>43970</v>
      </c>
      <c r="F711" s="13">
        <f t="shared" si="550"/>
        <v>43971</v>
      </c>
      <c r="G711" s="13">
        <f t="shared" si="551"/>
        <v>43972</v>
      </c>
      <c r="H711" s="13">
        <f t="shared" si="552"/>
        <v>43973</v>
      </c>
      <c r="I711" s="27"/>
      <c r="J711" s="17">
        <f>D710+7</f>
        <v>43969</v>
      </c>
    </row>
    <row r="712" spans="1:20" x14ac:dyDescent="0.25">
      <c r="A712" s="4" t="str">
        <f t="shared" si="513"/>
        <v>Advanced Educational Support</v>
      </c>
      <c r="B712" s="9" t="s">
        <v>7</v>
      </c>
      <c r="C712" s="27"/>
      <c r="D712" s="13">
        <f>J711+7</f>
        <v>43976</v>
      </c>
      <c r="E712" s="13">
        <f t="shared" ref="E712:E716" si="554">D712+1</f>
        <v>43977</v>
      </c>
      <c r="F712" s="13">
        <f t="shared" si="550"/>
        <v>43978</v>
      </c>
      <c r="G712" s="13">
        <f t="shared" si="551"/>
        <v>43979</v>
      </c>
      <c r="H712" s="13">
        <f t="shared" si="552"/>
        <v>43980</v>
      </c>
      <c r="I712" s="27"/>
    </row>
    <row r="713" spans="1:20" x14ac:dyDescent="0.25">
      <c r="A713" s="4" t="str">
        <f t="shared" si="513"/>
        <v>Advanced Educational Support</v>
      </c>
      <c r="B713" s="9" t="s">
        <v>8</v>
      </c>
      <c r="C713" s="27"/>
      <c r="D713" s="13">
        <f t="shared" si="553"/>
        <v>43983</v>
      </c>
      <c r="E713" s="13">
        <f t="shared" si="554"/>
        <v>43984</v>
      </c>
      <c r="F713" s="13">
        <f t="shared" si="550"/>
        <v>43985</v>
      </c>
      <c r="G713" s="13">
        <f t="shared" si="551"/>
        <v>43986</v>
      </c>
      <c r="H713" s="13">
        <f t="shared" si="552"/>
        <v>43987</v>
      </c>
      <c r="I713" s="27"/>
    </row>
    <row r="714" spans="1:20" x14ac:dyDescent="0.25">
      <c r="A714" s="4" t="str">
        <f t="shared" si="513"/>
        <v>Advanced Educational Support</v>
      </c>
      <c r="B714" s="9" t="s">
        <v>8</v>
      </c>
      <c r="C714" s="27"/>
      <c r="D714" s="13">
        <f t="shared" si="553"/>
        <v>43990</v>
      </c>
      <c r="E714" s="13">
        <f t="shared" si="554"/>
        <v>43991</v>
      </c>
      <c r="F714" s="13">
        <f t="shared" si="550"/>
        <v>43992</v>
      </c>
      <c r="G714" s="13">
        <f t="shared" si="551"/>
        <v>43993</v>
      </c>
      <c r="H714" s="13">
        <f t="shared" si="552"/>
        <v>43994</v>
      </c>
      <c r="I714" s="27"/>
    </row>
    <row r="715" spans="1:20" x14ac:dyDescent="0.25">
      <c r="A715" s="4" t="str">
        <f t="shared" si="513"/>
        <v>Advanced Educational Support</v>
      </c>
      <c r="B715" s="9" t="s">
        <v>8</v>
      </c>
      <c r="C715" s="27"/>
      <c r="D715" s="13">
        <f t="shared" si="553"/>
        <v>43997</v>
      </c>
      <c r="E715" s="13">
        <f t="shared" si="554"/>
        <v>43998</v>
      </c>
      <c r="F715" s="13">
        <f t="shared" si="550"/>
        <v>43999</v>
      </c>
      <c r="G715" s="13">
        <f t="shared" si="551"/>
        <v>44000</v>
      </c>
      <c r="H715" s="13">
        <f t="shared" si="552"/>
        <v>44001</v>
      </c>
      <c r="I715" s="27"/>
    </row>
    <row r="716" spans="1:20" x14ac:dyDescent="0.25">
      <c r="A716" s="4" t="str">
        <f t="shared" si="513"/>
        <v>Advanced Educational Support</v>
      </c>
      <c r="B716" s="9" t="s">
        <v>8</v>
      </c>
      <c r="C716" s="27"/>
      <c r="D716" s="13">
        <f t="shared" si="553"/>
        <v>44004</v>
      </c>
      <c r="E716" s="13">
        <f t="shared" si="554"/>
        <v>44005</v>
      </c>
      <c r="F716" s="13">
        <f t="shared" si="550"/>
        <v>44006</v>
      </c>
      <c r="G716" s="13">
        <f t="shared" si="551"/>
        <v>44007</v>
      </c>
      <c r="H716" s="12">
        <f>G716+1</f>
        <v>44008</v>
      </c>
      <c r="I716" s="27"/>
    </row>
    <row r="717" spans="1:20" x14ac:dyDescent="0.25">
      <c r="A717" s="4" t="str">
        <f t="shared" si="513"/>
        <v>Advanced Educational Support</v>
      </c>
      <c r="B717" s="9" t="s">
        <v>8</v>
      </c>
      <c r="C717" s="27"/>
      <c r="D717" s="11"/>
      <c r="E717" s="11"/>
      <c r="F717" s="20"/>
      <c r="G717" s="20"/>
      <c r="H717" s="20"/>
      <c r="I717" s="27"/>
      <c r="P717" s="15">
        <f>D716+7</f>
        <v>44011</v>
      </c>
      <c r="Q717" s="15">
        <f t="shared" ref="Q717" si="555">P717+1</f>
        <v>44012</v>
      </c>
    </row>
    <row r="718" spans="1:20" x14ac:dyDescent="0.25">
      <c r="A718" s="4" t="str">
        <f t="shared" si="513"/>
        <v>Advanced Educational Support</v>
      </c>
      <c r="B718" s="9" t="s">
        <v>9</v>
      </c>
      <c r="C718" s="27"/>
      <c r="D718" s="20"/>
      <c r="E718" s="20"/>
      <c r="F718" s="20"/>
      <c r="G718" s="11"/>
      <c r="H718" s="11"/>
      <c r="I718" s="27"/>
      <c r="L718" s="17">
        <f>Q717+1</f>
        <v>44013</v>
      </c>
      <c r="S718" s="15">
        <f>L718+1</f>
        <v>44014</v>
      </c>
      <c r="T718" s="15">
        <f>S718+1</f>
        <v>44015</v>
      </c>
    </row>
    <row r="719" spans="1:20" x14ac:dyDescent="0.25">
      <c r="A719" s="4" t="str">
        <f>A717</f>
        <v>Advanced Educational Support</v>
      </c>
      <c r="B719" s="9" t="s">
        <v>9</v>
      </c>
      <c r="C719" s="27"/>
      <c r="D719" s="11"/>
      <c r="E719" s="11"/>
      <c r="F719" s="11"/>
      <c r="G719" s="11"/>
      <c r="H719" s="11"/>
      <c r="I719" s="27"/>
      <c r="P719" s="15">
        <f>P717+7</f>
        <v>44018</v>
      </c>
      <c r="Q719" s="15">
        <f t="shared" ref="Q719:Q722" si="556">P719+1</f>
        <v>44019</v>
      </c>
      <c r="R719" s="15">
        <f t="shared" ref="R719:R722" si="557">Q719+1</f>
        <v>44020</v>
      </c>
      <c r="S719" s="15">
        <f t="shared" ref="S719:S722" si="558">R719+1</f>
        <v>44021</v>
      </c>
      <c r="T719" s="15">
        <f t="shared" ref="T719:T722" si="559">S719+1</f>
        <v>44022</v>
      </c>
    </row>
    <row r="720" spans="1:20" x14ac:dyDescent="0.25">
      <c r="A720" s="4" t="str">
        <f t="shared" si="513"/>
        <v>Advanced Educational Support</v>
      </c>
      <c r="B720" s="9" t="s">
        <v>9</v>
      </c>
      <c r="C720" s="27"/>
      <c r="D720" s="11"/>
      <c r="E720" s="11"/>
      <c r="F720" s="11"/>
      <c r="G720" s="11"/>
      <c r="H720" s="11"/>
      <c r="I720" s="27"/>
      <c r="P720" s="15">
        <f t="shared" ref="P720:P722" si="560">P719+7</f>
        <v>44025</v>
      </c>
      <c r="Q720" s="15">
        <f t="shared" si="556"/>
        <v>44026</v>
      </c>
      <c r="R720" s="15">
        <f t="shared" si="557"/>
        <v>44027</v>
      </c>
      <c r="S720" s="15">
        <f t="shared" si="558"/>
        <v>44028</v>
      </c>
      <c r="T720" s="15">
        <f t="shared" si="559"/>
        <v>44029</v>
      </c>
    </row>
    <row r="721" spans="1:20" x14ac:dyDescent="0.25">
      <c r="A721" s="4" t="str">
        <f t="shared" si="513"/>
        <v>Advanced Educational Support</v>
      </c>
      <c r="B721" s="9" t="s">
        <v>9</v>
      </c>
      <c r="C721" s="27"/>
      <c r="D721" s="11"/>
      <c r="E721" s="11"/>
      <c r="F721" s="11"/>
      <c r="G721" s="11"/>
      <c r="H721" s="11"/>
      <c r="I721" s="27"/>
      <c r="P721" s="15">
        <f t="shared" si="560"/>
        <v>44032</v>
      </c>
      <c r="Q721" s="15">
        <f t="shared" si="556"/>
        <v>44033</v>
      </c>
      <c r="R721" s="15">
        <f t="shared" si="557"/>
        <v>44034</v>
      </c>
      <c r="S721" s="15">
        <f t="shared" si="558"/>
        <v>44035</v>
      </c>
      <c r="T721" s="15">
        <f t="shared" si="559"/>
        <v>44036</v>
      </c>
    </row>
    <row r="722" spans="1:20" x14ac:dyDescent="0.25">
      <c r="A722" s="4" t="str">
        <f t="shared" si="513"/>
        <v>Advanced Educational Support</v>
      </c>
      <c r="B722" s="9" t="s">
        <v>9</v>
      </c>
      <c r="C722" s="27"/>
      <c r="D722" s="11"/>
      <c r="E722" s="11"/>
      <c r="F722" s="11"/>
      <c r="G722" s="11"/>
      <c r="H722" s="11"/>
      <c r="I722" s="27"/>
      <c r="P722" s="15">
        <f t="shared" si="560"/>
        <v>44039</v>
      </c>
      <c r="Q722" s="15">
        <f t="shared" si="556"/>
        <v>44040</v>
      </c>
      <c r="R722" s="15">
        <f t="shared" si="557"/>
        <v>44041</v>
      </c>
      <c r="S722" s="15">
        <f t="shared" si="558"/>
        <v>44042</v>
      </c>
      <c r="T722" s="15">
        <f t="shared" si="559"/>
        <v>44043</v>
      </c>
    </row>
    <row r="723" spans="1:20" s="22" customFormat="1" x14ac:dyDescent="0.25">
      <c r="A723" s="28"/>
      <c r="B723" s="28"/>
      <c r="C723" s="24"/>
      <c r="D723" s="24"/>
      <c r="E723" s="24"/>
      <c r="F723" s="24"/>
      <c r="G723" s="24"/>
      <c r="H723" s="24"/>
      <c r="I723" s="24"/>
      <c r="J723" s="24"/>
      <c r="K723" s="24"/>
      <c r="L723" s="24"/>
      <c r="M723" s="24"/>
      <c r="N723" s="24"/>
      <c r="O723" s="24"/>
      <c r="P723" s="24"/>
    </row>
    <row r="724" spans="1:20" x14ac:dyDescent="0.25">
      <c r="A724" s="23" t="str">
        <f>Schedules!A14</f>
        <v>Career Practitioners</v>
      </c>
      <c r="B724" s="9" t="s">
        <v>64</v>
      </c>
      <c r="C724" s="27"/>
      <c r="D724" s="21"/>
      <c r="E724" s="21"/>
      <c r="F724" s="21"/>
      <c r="G724" s="15"/>
      <c r="H724" s="15"/>
      <c r="I724" s="27"/>
      <c r="P724" s="12"/>
      <c r="Q724" s="12"/>
      <c r="R724" s="12"/>
      <c r="S724" s="15">
        <f>S725-7</f>
        <v>43678</v>
      </c>
      <c r="T724" s="15">
        <f t="shared" ref="T724:T726" si="561">S724+1</f>
        <v>43679</v>
      </c>
    </row>
    <row r="725" spans="1:20" x14ac:dyDescent="0.25">
      <c r="A725" s="4" t="str">
        <f>A724</f>
        <v>Career Practitioners</v>
      </c>
      <c r="B725" s="9" t="s">
        <v>64</v>
      </c>
      <c r="C725" s="27"/>
      <c r="D725" s="15"/>
      <c r="E725" s="15"/>
      <c r="F725" s="15"/>
      <c r="G725" s="15"/>
      <c r="H725" s="15"/>
      <c r="I725" s="27"/>
      <c r="P725" s="17">
        <f>P726-7</f>
        <v>43682</v>
      </c>
      <c r="Q725" s="15">
        <f>P725+1</f>
        <v>43683</v>
      </c>
      <c r="R725" s="15">
        <f>Q725+1</f>
        <v>43684</v>
      </c>
      <c r="S725" s="15">
        <f t="shared" ref="S725:S726" si="562">R725+1</f>
        <v>43685</v>
      </c>
      <c r="T725" s="15">
        <f t="shared" si="561"/>
        <v>43686</v>
      </c>
    </row>
    <row r="726" spans="1:20" x14ac:dyDescent="0.25">
      <c r="A726" s="4" t="str">
        <f t="shared" ref="A726:A782" si="563">A725</f>
        <v>Career Practitioners</v>
      </c>
      <c r="B726" s="9" t="s">
        <v>64</v>
      </c>
      <c r="C726" s="27"/>
      <c r="D726" s="15"/>
      <c r="E726" s="15"/>
      <c r="F726" s="15"/>
      <c r="G726" s="15"/>
      <c r="H726" s="15"/>
      <c r="I726" s="27"/>
      <c r="P726" s="15">
        <f>P727-7</f>
        <v>43689</v>
      </c>
      <c r="Q726" s="15">
        <f>P726+1</f>
        <v>43690</v>
      </c>
      <c r="R726" s="15">
        <f>Q726+1</f>
        <v>43691</v>
      </c>
      <c r="S726" s="15">
        <f t="shared" si="562"/>
        <v>43692</v>
      </c>
      <c r="T726" s="15">
        <f t="shared" si="561"/>
        <v>43693</v>
      </c>
    </row>
    <row r="727" spans="1:20" x14ac:dyDescent="0.25">
      <c r="A727" s="4" t="str">
        <f t="shared" si="563"/>
        <v>Career Practitioners</v>
      </c>
      <c r="B727" s="9" t="s">
        <v>64</v>
      </c>
      <c r="C727" s="27"/>
      <c r="D727" s="15"/>
      <c r="E727" s="12">
        <f>P727+1</f>
        <v>43697</v>
      </c>
      <c r="F727" s="12">
        <f t="shared" ref="F727" si="564">E727+1</f>
        <v>43698</v>
      </c>
      <c r="G727" s="12">
        <f>F727+1</f>
        <v>43699</v>
      </c>
      <c r="H727" s="12">
        <f>G727+1</f>
        <v>43700</v>
      </c>
      <c r="I727" s="27"/>
      <c r="P727" s="15">
        <f>D728-7</f>
        <v>43696</v>
      </c>
    </row>
    <row r="728" spans="1:20" x14ac:dyDescent="0.25">
      <c r="A728" s="4" t="str">
        <f t="shared" si="563"/>
        <v>Career Practitioners</v>
      </c>
      <c r="B728" s="9" t="s">
        <v>64</v>
      </c>
      <c r="C728" s="27"/>
      <c r="D728" s="14">
        <v>43703</v>
      </c>
      <c r="E728" s="12">
        <f>D728+1</f>
        <v>43704</v>
      </c>
      <c r="F728" s="12">
        <f>E728+1</f>
        <v>43705</v>
      </c>
      <c r="G728" s="12">
        <f>F728+1</f>
        <v>43706</v>
      </c>
      <c r="H728" s="12">
        <f>G728+1</f>
        <v>43707</v>
      </c>
      <c r="I728" s="27"/>
    </row>
    <row r="729" spans="1:20" x14ac:dyDescent="0.25">
      <c r="A729" s="4" t="str">
        <f t="shared" si="563"/>
        <v>Career Practitioners</v>
      </c>
      <c r="B729" s="9" t="s">
        <v>65</v>
      </c>
      <c r="C729" s="27"/>
      <c r="D729" s="16"/>
      <c r="E729" s="12">
        <f>J729+1</f>
        <v>43711</v>
      </c>
      <c r="F729" s="12">
        <f t="shared" ref="F729:F732" si="565">E729+1</f>
        <v>43712</v>
      </c>
      <c r="G729" s="12">
        <f t="shared" ref="G729:G732" si="566">F729+1</f>
        <v>43713</v>
      </c>
      <c r="H729" s="12">
        <f t="shared" ref="H729:H732" si="567">G729+1</f>
        <v>43714</v>
      </c>
      <c r="I729" s="27"/>
      <c r="J729" s="17">
        <f>D728+7</f>
        <v>43710</v>
      </c>
    </row>
    <row r="730" spans="1:20" x14ac:dyDescent="0.25">
      <c r="A730" s="4" t="str">
        <f t="shared" si="563"/>
        <v>Career Practitioners</v>
      </c>
      <c r="B730" s="9" t="s">
        <v>65</v>
      </c>
      <c r="C730" s="27"/>
      <c r="D730" s="13">
        <f>J729+7</f>
        <v>43717</v>
      </c>
      <c r="E730" s="13">
        <f t="shared" ref="E730:E732" si="568">D730+1</f>
        <v>43718</v>
      </c>
      <c r="F730" s="13">
        <f t="shared" si="565"/>
        <v>43719</v>
      </c>
      <c r="G730" s="13">
        <f t="shared" si="566"/>
        <v>43720</v>
      </c>
      <c r="H730" s="13">
        <f t="shared" si="567"/>
        <v>43721</v>
      </c>
      <c r="I730" s="27"/>
    </row>
    <row r="731" spans="1:20" x14ac:dyDescent="0.25">
      <c r="A731" s="4" t="str">
        <f t="shared" si="563"/>
        <v>Career Practitioners</v>
      </c>
      <c r="B731" s="9" t="s">
        <v>65</v>
      </c>
      <c r="C731" s="27"/>
      <c r="D731" s="13">
        <f t="shared" ref="D731:D762" si="569">D730+7</f>
        <v>43724</v>
      </c>
      <c r="E731" s="13">
        <f t="shared" si="568"/>
        <v>43725</v>
      </c>
      <c r="F731" s="13">
        <f t="shared" si="565"/>
        <v>43726</v>
      </c>
      <c r="G731" s="13">
        <f t="shared" si="566"/>
        <v>43727</v>
      </c>
      <c r="H731" s="13">
        <f t="shared" si="567"/>
        <v>43728</v>
      </c>
      <c r="I731" s="27"/>
    </row>
    <row r="732" spans="1:20" x14ac:dyDescent="0.25">
      <c r="A732" s="4" t="str">
        <f t="shared" si="563"/>
        <v>Career Practitioners</v>
      </c>
      <c r="B732" s="9" t="s">
        <v>65</v>
      </c>
      <c r="C732" s="27"/>
      <c r="D732" s="13">
        <f t="shared" si="569"/>
        <v>43731</v>
      </c>
      <c r="E732" s="13">
        <f t="shared" si="568"/>
        <v>43732</v>
      </c>
      <c r="F732" s="13">
        <f t="shared" si="565"/>
        <v>43733</v>
      </c>
      <c r="G732" s="13">
        <f t="shared" si="566"/>
        <v>43734</v>
      </c>
      <c r="H732" s="13">
        <f t="shared" si="567"/>
        <v>43735</v>
      </c>
      <c r="I732" s="27"/>
    </row>
    <row r="733" spans="1:20" x14ac:dyDescent="0.25">
      <c r="A733" s="4" t="str">
        <f t="shared" si="563"/>
        <v>Career Practitioners</v>
      </c>
      <c r="B733" s="9" t="s">
        <v>65</v>
      </c>
      <c r="C733" s="27"/>
      <c r="D733" s="13">
        <f t="shared" si="569"/>
        <v>43738</v>
      </c>
      <c r="E733" s="20"/>
      <c r="F733" s="20"/>
      <c r="G733" s="20"/>
      <c r="H733" s="20"/>
      <c r="I733" s="27"/>
    </row>
    <row r="734" spans="1:20" x14ac:dyDescent="0.25">
      <c r="A734" s="4" t="str">
        <f t="shared" si="563"/>
        <v>Career Practitioners</v>
      </c>
      <c r="B734" s="9" t="s">
        <v>66</v>
      </c>
      <c r="C734" s="27"/>
      <c r="D734" s="21"/>
      <c r="E734" s="13">
        <f>D733+1</f>
        <v>43739</v>
      </c>
      <c r="F734" s="13">
        <f>E734+1</f>
        <v>43740</v>
      </c>
      <c r="G734" s="13">
        <f>F734+1</f>
        <v>43741</v>
      </c>
      <c r="H734" s="13">
        <f>G734+1</f>
        <v>43742</v>
      </c>
      <c r="I734" s="27"/>
    </row>
    <row r="735" spans="1:20" x14ac:dyDescent="0.25">
      <c r="A735" s="4" t="str">
        <f t="shared" si="563"/>
        <v>Career Practitioners</v>
      </c>
      <c r="B735" s="9" t="s">
        <v>66</v>
      </c>
      <c r="C735" s="27"/>
      <c r="D735" s="13">
        <f>D733+7</f>
        <v>43745</v>
      </c>
      <c r="E735" s="13">
        <f t="shared" ref="E735" si="570">D735+1</f>
        <v>43746</v>
      </c>
      <c r="F735" s="13">
        <f t="shared" ref="F735" si="571">E735+1</f>
        <v>43747</v>
      </c>
      <c r="G735" s="13">
        <f t="shared" ref="G735:G738" si="572">F735+1</f>
        <v>43748</v>
      </c>
      <c r="H735" s="13">
        <f t="shared" ref="H735:H736" si="573">G735+1</f>
        <v>43749</v>
      </c>
      <c r="I735" s="27"/>
    </row>
    <row r="736" spans="1:20" x14ac:dyDescent="0.25">
      <c r="A736" s="4" t="str">
        <f t="shared" si="563"/>
        <v>Career Practitioners</v>
      </c>
      <c r="B736" s="9" t="s">
        <v>66</v>
      </c>
      <c r="C736" s="27"/>
      <c r="D736" s="16"/>
      <c r="E736" s="12">
        <f>J736+1</f>
        <v>43753</v>
      </c>
      <c r="F736" s="13">
        <f>E736+1</f>
        <v>43754</v>
      </c>
      <c r="G736" s="13">
        <f t="shared" si="572"/>
        <v>43755</v>
      </c>
      <c r="H736" s="13">
        <f t="shared" si="573"/>
        <v>43756</v>
      </c>
      <c r="I736" s="27"/>
      <c r="J736" s="17">
        <f>D735+7</f>
        <v>43752</v>
      </c>
    </row>
    <row r="737" spans="1:20" x14ac:dyDescent="0.25">
      <c r="A737" s="4" t="str">
        <f t="shared" si="563"/>
        <v>Career Practitioners</v>
      </c>
      <c r="B737" s="9" t="s">
        <v>66</v>
      </c>
      <c r="D737" s="13">
        <f>J736+7</f>
        <v>43759</v>
      </c>
      <c r="E737" s="13">
        <f t="shared" ref="E737:E738" si="574">D737+1</f>
        <v>43760</v>
      </c>
      <c r="F737" s="13">
        <f t="shared" ref="F737:F738" si="575">E737+1</f>
        <v>43761</v>
      </c>
      <c r="G737" s="13">
        <f t="shared" si="572"/>
        <v>43762</v>
      </c>
      <c r="H737" s="12">
        <f>G737+1</f>
        <v>43763</v>
      </c>
    </row>
    <row r="738" spans="1:20" x14ac:dyDescent="0.25">
      <c r="A738" s="4" t="str">
        <f t="shared" si="563"/>
        <v>Career Practitioners</v>
      </c>
      <c r="B738" s="9" t="s">
        <v>66</v>
      </c>
      <c r="C738" s="27"/>
      <c r="D738" s="13">
        <f t="shared" si="569"/>
        <v>43766</v>
      </c>
      <c r="E738" s="13">
        <f t="shared" si="574"/>
        <v>43767</v>
      </c>
      <c r="F738" s="13">
        <f t="shared" si="575"/>
        <v>43768</v>
      </c>
      <c r="G738" s="13">
        <f t="shared" si="572"/>
        <v>43769</v>
      </c>
      <c r="H738" s="20"/>
      <c r="I738" s="27"/>
    </row>
    <row r="739" spans="1:20" x14ac:dyDescent="0.25">
      <c r="A739" s="4" t="str">
        <f t="shared" si="563"/>
        <v>Career Practitioners</v>
      </c>
      <c r="B739" s="9" t="s">
        <v>67</v>
      </c>
      <c r="C739" s="27"/>
      <c r="D739" s="21"/>
      <c r="E739" s="21"/>
      <c r="F739" s="21"/>
      <c r="G739" s="21"/>
      <c r="H739" s="13">
        <f>G738+1</f>
        <v>43770</v>
      </c>
      <c r="I739" s="27"/>
    </row>
    <row r="740" spans="1:20" x14ac:dyDescent="0.25">
      <c r="A740" s="4" t="str">
        <f>A738</f>
        <v>Career Practitioners</v>
      </c>
      <c r="B740" s="9" t="s">
        <v>67</v>
      </c>
      <c r="C740" s="27"/>
      <c r="D740" s="13">
        <f>D738+7</f>
        <v>43773</v>
      </c>
      <c r="E740" s="13">
        <f t="shared" ref="E740" si="576">D740+1</f>
        <v>43774</v>
      </c>
      <c r="F740" s="13">
        <f t="shared" ref="F740" si="577">E740+1</f>
        <v>43775</v>
      </c>
      <c r="G740" s="13">
        <f t="shared" ref="G740:G741" si="578">F740+1</f>
        <v>43776</v>
      </c>
      <c r="H740" s="13">
        <f t="shared" ref="H740:H741" si="579">G740+1</f>
        <v>43777</v>
      </c>
      <c r="I740" s="27"/>
    </row>
    <row r="741" spans="1:20" x14ac:dyDescent="0.25">
      <c r="A741" s="4" t="str">
        <f t="shared" si="563"/>
        <v>Career Practitioners</v>
      </c>
      <c r="B741" s="9" t="s">
        <v>67</v>
      </c>
      <c r="C741" s="27"/>
      <c r="D741" s="16"/>
      <c r="E741" s="12">
        <f>J741+1</f>
        <v>43781</v>
      </c>
      <c r="F741" s="13">
        <f>E741+1</f>
        <v>43782</v>
      </c>
      <c r="G741" s="13">
        <f t="shared" si="578"/>
        <v>43783</v>
      </c>
      <c r="H741" s="13">
        <f t="shared" si="579"/>
        <v>43784</v>
      </c>
      <c r="I741" s="27"/>
      <c r="J741" s="17">
        <f>D740+7</f>
        <v>43780</v>
      </c>
    </row>
    <row r="742" spans="1:20" x14ac:dyDescent="0.25">
      <c r="A742" s="4" t="str">
        <f t="shared" si="563"/>
        <v>Career Practitioners</v>
      </c>
      <c r="B742" s="9" t="s">
        <v>67</v>
      </c>
      <c r="D742" s="13">
        <f>J741+7</f>
        <v>43787</v>
      </c>
      <c r="E742" s="13">
        <f t="shared" ref="E742:E746" si="580">D742+1</f>
        <v>43788</v>
      </c>
      <c r="F742" s="13">
        <f t="shared" ref="F742:F746" si="581">E742+1</f>
        <v>43789</v>
      </c>
      <c r="G742" s="12">
        <f>F742+1</f>
        <v>43790</v>
      </c>
      <c r="H742" s="12">
        <f>G742+1</f>
        <v>43791</v>
      </c>
    </row>
    <row r="743" spans="1:20" x14ac:dyDescent="0.25">
      <c r="A743" s="4" t="str">
        <f t="shared" si="563"/>
        <v>Career Practitioners</v>
      </c>
      <c r="B743" s="9" t="s">
        <v>67</v>
      </c>
      <c r="C743" s="27"/>
      <c r="D743" s="13">
        <f t="shared" si="569"/>
        <v>43794</v>
      </c>
      <c r="E743" s="13">
        <f t="shared" si="580"/>
        <v>43795</v>
      </c>
      <c r="F743" s="13">
        <f t="shared" si="581"/>
        <v>43796</v>
      </c>
      <c r="G743" s="13">
        <f t="shared" ref="G743:G746" si="582">F743+1</f>
        <v>43797</v>
      </c>
      <c r="H743" s="13">
        <f t="shared" ref="H743:H746" si="583">G743+1</f>
        <v>43798</v>
      </c>
      <c r="I743" s="27"/>
    </row>
    <row r="744" spans="1:20" x14ac:dyDescent="0.25">
      <c r="A744" s="4" t="str">
        <f>A743</f>
        <v>Career Practitioners</v>
      </c>
      <c r="B744" s="9" t="s">
        <v>68</v>
      </c>
      <c r="C744" s="27"/>
      <c r="D744" s="13">
        <f>D743+7</f>
        <v>43801</v>
      </c>
      <c r="E744" s="13">
        <f t="shared" si="580"/>
        <v>43802</v>
      </c>
      <c r="F744" s="13">
        <f t="shared" si="581"/>
        <v>43803</v>
      </c>
      <c r="G744" s="13">
        <f t="shared" si="582"/>
        <v>43804</v>
      </c>
      <c r="H744" s="13">
        <f t="shared" si="583"/>
        <v>43805</v>
      </c>
      <c r="I744" s="27"/>
    </row>
    <row r="745" spans="1:20" x14ac:dyDescent="0.25">
      <c r="A745" s="4" t="str">
        <f t="shared" si="563"/>
        <v>Career Practitioners</v>
      </c>
      <c r="B745" s="9" t="s">
        <v>68</v>
      </c>
      <c r="C745" s="27"/>
      <c r="D745" s="13">
        <f t="shared" si="569"/>
        <v>43808</v>
      </c>
      <c r="E745" s="13">
        <f t="shared" si="580"/>
        <v>43809</v>
      </c>
      <c r="F745" s="13">
        <f t="shared" si="581"/>
        <v>43810</v>
      </c>
      <c r="G745" s="13">
        <f t="shared" si="582"/>
        <v>43811</v>
      </c>
      <c r="H745" s="13">
        <f t="shared" si="583"/>
        <v>43812</v>
      </c>
      <c r="I745" s="27"/>
    </row>
    <row r="746" spans="1:20" x14ac:dyDescent="0.25">
      <c r="A746" s="4" t="str">
        <f t="shared" si="563"/>
        <v>Career Practitioners</v>
      </c>
      <c r="B746" s="9" t="s">
        <v>68</v>
      </c>
      <c r="C746" s="27"/>
      <c r="D746" s="13">
        <f t="shared" si="569"/>
        <v>43815</v>
      </c>
      <c r="E746" s="13">
        <f t="shared" si="580"/>
        <v>43816</v>
      </c>
      <c r="F746" s="13">
        <f t="shared" si="581"/>
        <v>43817</v>
      </c>
      <c r="G746" s="13">
        <f t="shared" si="582"/>
        <v>43818</v>
      </c>
      <c r="H746" s="13">
        <f t="shared" si="583"/>
        <v>43819</v>
      </c>
      <c r="I746" s="27"/>
    </row>
    <row r="747" spans="1:20" x14ac:dyDescent="0.25">
      <c r="A747" s="4" t="str">
        <f t="shared" si="563"/>
        <v>Career Practitioners</v>
      </c>
      <c r="B747" s="9" t="s">
        <v>68</v>
      </c>
      <c r="D747" s="11"/>
      <c r="E747" s="11"/>
      <c r="F747" s="16"/>
      <c r="G747" s="16"/>
      <c r="H747" s="11"/>
      <c r="L747" s="17">
        <f>Q747+1</f>
        <v>43824</v>
      </c>
      <c r="M747" s="17">
        <f>L747+1</f>
        <v>43825</v>
      </c>
      <c r="O747" s="27"/>
      <c r="P747" s="15">
        <f>D746+7</f>
        <v>43822</v>
      </c>
      <c r="Q747" s="15">
        <f>P747+1</f>
        <v>43823</v>
      </c>
      <c r="T747" s="15">
        <f>M747+1</f>
        <v>43826</v>
      </c>
    </row>
    <row r="748" spans="1:20" x14ac:dyDescent="0.25">
      <c r="A748" s="4" t="str">
        <f t="shared" si="563"/>
        <v>Career Practitioners</v>
      </c>
      <c r="B748" s="9" t="s">
        <v>68</v>
      </c>
      <c r="D748" s="11"/>
      <c r="E748" s="11"/>
      <c r="F748" s="20"/>
      <c r="G748" s="20"/>
      <c r="H748" s="20"/>
      <c r="P748" s="15">
        <f>P747+7</f>
        <v>43829</v>
      </c>
      <c r="Q748" s="15">
        <f>P748+1</f>
        <v>43830</v>
      </c>
    </row>
    <row r="749" spans="1:20" x14ac:dyDescent="0.25">
      <c r="A749" s="4" t="str">
        <f t="shared" si="563"/>
        <v>Career Practitioners</v>
      </c>
      <c r="B749" s="9" t="s">
        <v>69</v>
      </c>
      <c r="D749" s="20"/>
      <c r="E749" s="20"/>
      <c r="F749" s="16"/>
      <c r="G749" s="11"/>
      <c r="H749" s="11"/>
      <c r="L749" s="17">
        <f>Q748+1</f>
        <v>43831</v>
      </c>
      <c r="S749" s="15">
        <f>L749+1</f>
        <v>43832</v>
      </c>
      <c r="T749" s="15">
        <f>S749+1</f>
        <v>43833</v>
      </c>
    </row>
    <row r="750" spans="1:20" x14ac:dyDescent="0.25">
      <c r="A750" s="4" t="str">
        <f>A748</f>
        <v>Career Practitioners</v>
      </c>
      <c r="B750" s="9" t="s">
        <v>69</v>
      </c>
      <c r="C750" s="27"/>
      <c r="D750" s="13">
        <f>P748+7</f>
        <v>43836</v>
      </c>
      <c r="E750" s="13">
        <f t="shared" ref="E750:E755" si="584">D750+1</f>
        <v>43837</v>
      </c>
      <c r="F750" s="13">
        <f t="shared" ref="F750:F755" si="585">E750+1</f>
        <v>43838</v>
      </c>
      <c r="G750" s="13">
        <f t="shared" ref="G750:G755" si="586">F750+1</f>
        <v>43839</v>
      </c>
      <c r="H750" s="13">
        <f t="shared" ref="H750:H755" si="587">G750+1</f>
        <v>43840</v>
      </c>
      <c r="I750" s="27"/>
    </row>
    <row r="751" spans="1:20" x14ac:dyDescent="0.25">
      <c r="A751" s="4" t="str">
        <f t="shared" si="563"/>
        <v>Career Practitioners</v>
      </c>
      <c r="B751" s="9" t="s">
        <v>69</v>
      </c>
      <c r="C751" s="27"/>
      <c r="D751" s="13">
        <f t="shared" si="569"/>
        <v>43843</v>
      </c>
      <c r="E751" s="13">
        <f t="shared" si="584"/>
        <v>43844</v>
      </c>
      <c r="F751" s="13">
        <f t="shared" si="585"/>
        <v>43845</v>
      </c>
      <c r="G751" s="13">
        <f t="shared" si="586"/>
        <v>43846</v>
      </c>
      <c r="H751" s="13">
        <f t="shared" si="587"/>
        <v>43847</v>
      </c>
      <c r="I751" s="27"/>
    </row>
    <row r="752" spans="1:20" x14ac:dyDescent="0.25">
      <c r="A752" s="4" t="str">
        <f t="shared" si="563"/>
        <v>Career Practitioners</v>
      </c>
      <c r="B752" s="9" t="s">
        <v>69</v>
      </c>
      <c r="C752" s="27"/>
      <c r="D752" s="13">
        <f t="shared" si="569"/>
        <v>43850</v>
      </c>
      <c r="E752" s="13">
        <f t="shared" si="584"/>
        <v>43851</v>
      </c>
      <c r="F752" s="13">
        <f t="shared" si="585"/>
        <v>43852</v>
      </c>
      <c r="G752" s="13">
        <f t="shared" si="586"/>
        <v>43853</v>
      </c>
      <c r="H752" s="13">
        <f t="shared" si="587"/>
        <v>43854</v>
      </c>
      <c r="I752" s="27"/>
    </row>
    <row r="753" spans="1:20" x14ac:dyDescent="0.25">
      <c r="A753" s="4" t="str">
        <f t="shared" si="563"/>
        <v>Career Practitioners</v>
      </c>
      <c r="B753" s="9" t="s">
        <v>69</v>
      </c>
      <c r="C753" s="27"/>
      <c r="D753" s="13">
        <f t="shared" si="569"/>
        <v>43857</v>
      </c>
      <c r="E753" s="13">
        <f t="shared" si="584"/>
        <v>43858</v>
      </c>
      <c r="F753" s="13">
        <f t="shared" si="585"/>
        <v>43859</v>
      </c>
      <c r="G753" s="13">
        <f t="shared" si="586"/>
        <v>43860</v>
      </c>
      <c r="H753" s="13">
        <f t="shared" si="587"/>
        <v>43861</v>
      </c>
      <c r="I753" s="27"/>
    </row>
    <row r="754" spans="1:20" x14ac:dyDescent="0.25">
      <c r="A754" s="4" t="str">
        <f>A753</f>
        <v>Career Practitioners</v>
      </c>
      <c r="B754" s="9" t="s">
        <v>70</v>
      </c>
      <c r="C754" s="27"/>
      <c r="D754" s="13">
        <f>D753+7</f>
        <v>43864</v>
      </c>
      <c r="E754" s="13">
        <f t="shared" si="584"/>
        <v>43865</v>
      </c>
      <c r="F754" s="13">
        <f t="shared" si="585"/>
        <v>43866</v>
      </c>
      <c r="G754" s="13">
        <f t="shared" si="586"/>
        <v>43867</v>
      </c>
      <c r="H754" s="13">
        <f t="shared" si="587"/>
        <v>43868</v>
      </c>
      <c r="I754" s="27"/>
    </row>
    <row r="755" spans="1:20" x14ac:dyDescent="0.25">
      <c r="A755" s="4" t="str">
        <f t="shared" si="563"/>
        <v>Career Practitioners</v>
      </c>
      <c r="B755" s="9" t="s">
        <v>70</v>
      </c>
      <c r="C755" s="27"/>
      <c r="D755" s="13">
        <f t="shared" si="569"/>
        <v>43871</v>
      </c>
      <c r="E755" s="13">
        <f t="shared" si="584"/>
        <v>43872</v>
      </c>
      <c r="F755" s="13">
        <f t="shared" si="585"/>
        <v>43873</v>
      </c>
      <c r="G755" s="13">
        <f t="shared" si="586"/>
        <v>43874</v>
      </c>
      <c r="H755" s="13">
        <f t="shared" si="587"/>
        <v>43875</v>
      </c>
      <c r="I755" s="27"/>
    </row>
    <row r="756" spans="1:20" x14ac:dyDescent="0.25">
      <c r="A756" s="4" t="str">
        <f t="shared" si="563"/>
        <v>Career Practitioners</v>
      </c>
      <c r="B756" s="9" t="s">
        <v>70</v>
      </c>
      <c r="D756" s="16"/>
      <c r="E756" s="11"/>
      <c r="F756" s="11"/>
      <c r="G756" s="11"/>
      <c r="H756" s="11"/>
      <c r="J756" s="17">
        <f>D755+7</f>
        <v>43878</v>
      </c>
      <c r="Q756" s="15">
        <f>J756+1</f>
        <v>43879</v>
      </c>
      <c r="R756" s="15">
        <f>Q756+1</f>
        <v>43880</v>
      </c>
      <c r="S756" s="15">
        <f>R756+1</f>
        <v>43881</v>
      </c>
      <c r="T756" s="15">
        <f>S756+1</f>
        <v>43882</v>
      </c>
    </row>
    <row r="757" spans="1:20" x14ac:dyDescent="0.25">
      <c r="A757" s="4" t="str">
        <f t="shared" si="563"/>
        <v>Career Practitioners</v>
      </c>
      <c r="B757" s="9" t="s">
        <v>70</v>
      </c>
      <c r="C757" s="27"/>
      <c r="D757" s="13">
        <f>J756+7</f>
        <v>43885</v>
      </c>
      <c r="E757" s="13">
        <f t="shared" ref="E757:E762" si="588">D757+1</f>
        <v>43886</v>
      </c>
      <c r="F757" s="13">
        <f t="shared" ref="F757:F761" si="589">E757+1</f>
        <v>43887</v>
      </c>
      <c r="G757" s="13">
        <f t="shared" ref="G757:G761" si="590">F757+1</f>
        <v>43888</v>
      </c>
      <c r="H757" s="13">
        <f t="shared" ref="H757:H761" si="591">G757+1</f>
        <v>43889</v>
      </c>
      <c r="I757" s="27"/>
    </row>
    <row r="758" spans="1:20" x14ac:dyDescent="0.25">
      <c r="A758" s="4" t="str">
        <f>A757</f>
        <v>Career Practitioners</v>
      </c>
      <c r="B758" s="9" t="s">
        <v>71</v>
      </c>
      <c r="C758" s="27"/>
      <c r="D758" s="13">
        <f>D757+7</f>
        <v>43892</v>
      </c>
      <c r="E758" s="13">
        <f t="shared" si="588"/>
        <v>43893</v>
      </c>
      <c r="F758" s="13">
        <f t="shared" si="589"/>
        <v>43894</v>
      </c>
      <c r="G758" s="13">
        <f t="shared" si="590"/>
        <v>43895</v>
      </c>
      <c r="H758" s="13">
        <f t="shared" si="591"/>
        <v>43896</v>
      </c>
      <c r="I758" s="27"/>
    </row>
    <row r="759" spans="1:20" x14ac:dyDescent="0.25">
      <c r="A759" s="4" t="str">
        <f t="shared" si="563"/>
        <v>Career Practitioners</v>
      </c>
      <c r="B759" s="9" t="s">
        <v>71</v>
      </c>
      <c r="C759" s="27"/>
      <c r="D759" s="13">
        <f t="shared" si="569"/>
        <v>43899</v>
      </c>
      <c r="E759" s="13">
        <f t="shared" si="588"/>
        <v>43900</v>
      </c>
      <c r="F759" s="13">
        <f t="shared" si="589"/>
        <v>43901</v>
      </c>
      <c r="G759" s="13">
        <f t="shared" si="590"/>
        <v>43902</v>
      </c>
      <c r="H759" s="13">
        <f t="shared" si="591"/>
        <v>43903</v>
      </c>
      <c r="I759" s="27"/>
    </row>
    <row r="760" spans="1:20" x14ac:dyDescent="0.25">
      <c r="A760" s="4" t="str">
        <f t="shared" si="563"/>
        <v>Career Practitioners</v>
      </c>
      <c r="B760" s="9" t="s">
        <v>71</v>
      </c>
      <c r="C760" s="27"/>
      <c r="D760" s="13">
        <f t="shared" si="569"/>
        <v>43906</v>
      </c>
      <c r="E760" s="13">
        <f t="shared" si="588"/>
        <v>43907</v>
      </c>
      <c r="F760" s="13">
        <f t="shared" si="589"/>
        <v>43908</v>
      </c>
      <c r="G760" s="13">
        <f t="shared" si="590"/>
        <v>43909</v>
      </c>
      <c r="H760" s="13">
        <f t="shared" si="591"/>
        <v>43910</v>
      </c>
      <c r="I760" s="27"/>
    </row>
    <row r="761" spans="1:20" x14ac:dyDescent="0.25">
      <c r="A761" s="4" t="str">
        <f t="shared" si="563"/>
        <v>Career Practitioners</v>
      </c>
      <c r="B761" s="9" t="s">
        <v>71</v>
      </c>
      <c r="C761" s="27"/>
      <c r="D761" s="13">
        <f t="shared" si="569"/>
        <v>43913</v>
      </c>
      <c r="E761" s="13">
        <f t="shared" si="588"/>
        <v>43914</v>
      </c>
      <c r="F761" s="13">
        <f t="shared" si="589"/>
        <v>43915</v>
      </c>
      <c r="G761" s="13">
        <f t="shared" si="590"/>
        <v>43916</v>
      </c>
      <c r="H761" s="13">
        <f t="shared" si="591"/>
        <v>43917</v>
      </c>
      <c r="I761" s="27"/>
    </row>
    <row r="762" spans="1:20" x14ac:dyDescent="0.25">
      <c r="A762" s="4" t="str">
        <f t="shared" si="563"/>
        <v>Career Practitioners</v>
      </c>
      <c r="B762" s="9" t="s">
        <v>71</v>
      </c>
      <c r="C762" s="27"/>
      <c r="D762" s="13">
        <f t="shared" si="569"/>
        <v>43920</v>
      </c>
      <c r="E762" s="13">
        <f t="shared" si="588"/>
        <v>43921</v>
      </c>
      <c r="F762" s="20"/>
      <c r="G762" s="20"/>
      <c r="H762" s="20"/>
      <c r="I762" s="27"/>
    </row>
    <row r="763" spans="1:20" x14ac:dyDescent="0.25">
      <c r="A763" s="4" t="str">
        <f t="shared" si="563"/>
        <v>Career Practitioners</v>
      </c>
      <c r="B763" s="9" t="s">
        <v>6</v>
      </c>
      <c r="C763" s="27"/>
      <c r="D763" s="21"/>
      <c r="E763" s="21"/>
      <c r="F763" s="13">
        <f>E762+1</f>
        <v>43922</v>
      </c>
      <c r="G763" s="13">
        <f>F763+1</f>
        <v>43923</v>
      </c>
      <c r="H763" s="13">
        <f>G763+1</f>
        <v>43924</v>
      </c>
      <c r="I763" s="27"/>
    </row>
    <row r="764" spans="1:20" x14ac:dyDescent="0.25">
      <c r="A764" s="4" t="str">
        <f>A762</f>
        <v>Career Practitioners</v>
      </c>
      <c r="B764" s="9" t="s">
        <v>6</v>
      </c>
      <c r="D764" s="13">
        <f>D762+7</f>
        <v>43927</v>
      </c>
      <c r="E764" s="13">
        <f t="shared" ref="E764" si="592">D764+1</f>
        <v>43928</v>
      </c>
      <c r="F764" s="13">
        <f t="shared" ref="F764" si="593">E764+1</f>
        <v>43929</v>
      </c>
      <c r="G764" s="13">
        <f t="shared" ref="G764" si="594">F764+1</f>
        <v>43930</v>
      </c>
      <c r="H764" s="16"/>
      <c r="N764" s="17">
        <f>G764+1</f>
        <v>43931</v>
      </c>
    </row>
    <row r="765" spans="1:20" x14ac:dyDescent="0.25">
      <c r="A765" s="4" t="str">
        <f t="shared" si="563"/>
        <v>Career Practitioners</v>
      </c>
      <c r="B765" s="9" t="s">
        <v>6</v>
      </c>
      <c r="D765" s="16"/>
      <c r="E765" s="11"/>
      <c r="F765" s="11"/>
      <c r="G765" s="11"/>
      <c r="H765" s="11"/>
      <c r="J765" s="17">
        <f>D764+7</f>
        <v>43934</v>
      </c>
      <c r="Q765" s="15">
        <f>J765+1</f>
        <v>43935</v>
      </c>
      <c r="R765" s="15">
        <f>Q765+1</f>
        <v>43936</v>
      </c>
      <c r="S765" s="15">
        <f>R765+1</f>
        <v>43937</v>
      </c>
      <c r="T765" s="15">
        <f>S765+1</f>
        <v>43938</v>
      </c>
    </row>
    <row r="766" spans="1:20" x14ac:dyDescent="0.25">
      <c r="A766" s="4" t="str">
        <f t="shared" si="563"/>
        <v>Career Practitioners</v>
      </c>
      <c r="B766" s="9" t="s">
        <v>6</v>
      </c>
      <c r="C766" s="27"/>
      <c r="D766" s="12">
        <f>J765+7</f>
        <v>43941</v>
      </c>
      <c r="E766" s="13">
        <f>D766+1</f>
        <v>43942</v>
      </c>
      <c r="F766" s="13">
        <f t="shared" ref="F766:F767" si="595">E766+1</f>
        <v>43943</v>
      </c>
      <c r="G766" s="13">
        <f t="shared" ref="G766:G767" si="596">F766+1</f>
        <v>43944</v>
      </c>
      <c r="H766" s="13">
        <f t="shared" ref="H766" si="597">G766+1</f>
        <v>43945</v>
      </c>
      <c r="I766" s="27"/>
    </row>
    <row r="767" spans="1:20" x14ac:dyDescent="0.25">
      <c r="A767" s="4" t="str">
        <f t="shared" si="563"/>
        <v>Career Practitioners</v>
      </c>
      <c r="B767" s="9" t="s">
        <v>6</v>
      </c>
      <c r="C767" s="27"/>
      <c r="D767" s="13">
        <f>D766+7</f>
        <v>43948</v>
      </c>
      <c r="E767" s="13">
        <f t="shared" ref="E767" si="598">D767+1</f>
        <v>43949</v>
      </c>
      <c r="F767" s="13">
        <f t="shared" si="595"/>
        <v>43950</v>
      </c>
      <c r="G767" s="13">
        <f t="shared" si="596"/>
        <v>43951</v>
      </c>
      <c r="H767" s="20"/>
      <c r="I767" s="27"/>
    </row>
    <row r="768" spans="1:20" x14ac:dyDescent="0.25">
      <c r="A768" s="4" t="str">
        <f t="shared" si="563"/>
        <v>Career Practitioners</v>
      </c>
      <c r="B768" s="9" t="s">
        <v>7</v>
      </c>
      <c r="C768" s="27"/>
      <c r="D768" s="21"/>
      <c r="E768" s="21"/>
      <c r="F768" s="21"/>
      <c r="G768" s="21"/>
      <c r="H768" s="13">
        <f>G767+1</f>
        <v>43952</v>
      </c>
      <c r="I768" s="27"/>
    </row>
    <row r="769" spans="1:20" x14ac:dyDescent="0.25">
      <c r="A769" s="4" t="str">
        <f>A767</f>
        <v>Career Practitioners</v>
      </c>
      <c r="B769" s="9" t="s">
        <v>7</v>
      </c>
      <c r="C769" s="27"/>
      <c r="D769" s="13">
        <f>D767+7</f>
        <v>43955</v>
      </c>
      <c r="E769" s="13">
        <f t="shared" ref="E769:E770" si="599">D769+1</f>
        <v>43956</v>
      </c>
      <c r="F769" s="13">
        <f t="shared" ref="F769:F776" si="600">E769+1</f>
        <v>43957</v>
      </c>
      <c r="G769" s="13">
        <f t="shared" ref="G769:G776" si="601">F769+1</f>
        <v>43958</v>
      </c>
      <c r="H769" s="13">
        <f t="shared" ref="H769:H775" si="602">G769+1</f>
        <v>43959</v>
      </c>
      <c r="I769" s="27"/>
    </row>
    <row r="770" spans="1:20" x14ac:dyDescent="0.25">
      <c r="A770" s="4" t="str">
        <f t="shared" si="563"/>
        <v>Career Practitioners</v>
      </c>
      <c r="B770" s="9" t="s">
        <v>7</v>
      </c>
      <c r="C770" s="27"/>
      <c r="D770" s="13">
        <f t="shared" ref="D770:D776" si="603">D769+7</f>
        <v>43962</v>
      </c>
      <c r="E770" s="13">
        <f t="shared" si="599"/>
        <v>43963</v>
      </c>
      <c r="F770" s="13">
        <f t="shared" si="600"/>
        <v>43964</v>
      </c>
      <c r="G770" s="13">
        <f t="shared" si="601"/>
        <v>43965</v>
      </c>
      <c r="H770" s="13">
        <f t="shared" si="602"/>
        <v>43966</v>
      </c>
      <c r="I770" s="27"/>
    </row>
    <row r="771" spans="1:20" x14ac:dyDescent="0.25">
      <c r="A771" s="4" t="str">
        <f t="shared" si="563"/>
        <v>Career Practitioners</v>
      </c>
      <c r="B771" s="9" t="s">
        <v>7</v>
      </c>
      <c r="C771" s="27"/>
      <c r="D771" s="16"/>
      <c r="E771" s="13">
        <f>J771+1</f>
        <v>43970</v>
      </c>
      <c r="F771" s="13">
        <f t="shared" si="600"/>
        <v>43971</v>
      </c>
      <c r="G771" s="13">
        <f t="shared" si="601"/>
        <v>43972</v>
      </c>
      <c r="H771" s="13">
        <f t="shared" si="602"/>
        <v>43973</v>
      </c>
      <c r="I771" s="27"/>
      <c r="J771" s="17">
        <f>D770+7</f>
        <v>43969</v>
      </c>
    </row>
    <row r="772" spans="1:20" x14ac:dyDescent="0.25">
      <c r="A772" s="4" t="str">
        <f t="shared" si="563"/>
        <v>Career Practitioners</v>
      </c>
      <c r="B772" s="9" t="s">
        <v>7</v>
      </c>
      <c r="C772" s="27"/>
      <c r="D772" s="13">
        <f>J771+7</f>
        <v>43976</v>
      </c>
      <c r="E772" s="13">
        <f t="shared" ref="E772:E776" si="604">D772+1</f>
        <v>43977</v>
      </c>
      <c r="F772" s="13">
        <f t="shared" si="600"/>
        <v>43978</v>
      </c>
      <c r="G772" s="13">
        <f t="shared" si="601"/>
        <v>43979</v>
      </c>
      <c r="H772" s="13">
        <f t="shared" si="602"/>
        <v>43980</v>
      </c>
      <c r="I772" s="27"/>
    </row>
    <row r="773" spans="1:20" x14ac:dyDescent="0.25">
      <c r="A773" s="4" t="str">
        <f t="shared" si="563"/>
        <v>Career Practitioners</v>
      </c>
      <c r="B773" s="9" t="s">
        <v>8</v>
      </c>
      <c r="C773" s="27"/>
      <c r="D773" s="13">
        <f t="shared" si="603"/>
        <v>43983</v>
      </c>
      <c r="E773" s="13">
        <f t="shared" si="604"/>
        <v>43984</v>
      </c>
      <c r="F773" s="13">
        <f t="shared" si="600"/>
        <v>43985</v>
      </c>
      <c r="G773" s="13">
        <f t="shared" si="601"/>
        <v>43986</v>
      </c>
      <c r="H773" s="13">
        <f t="shared" si="602"/>
        <v>43987</v>
      </c>
      <c r="I773" s="27"/>
    </row>
    <row r="774" spans="1:20" x14ac:dyDescent="0.25">
      <c r="A774" s="4" t="str">
        <f t="shared" si="563"/>
        <v>Career Practitioners</v>
      </c>
      <c r="B774" s="9" t="s">
        <v>8</v>
      </c>
      <c r="C774" s="27"/>
      <c r="D774" s="13">
        <f t="shared" si="603"/>
        <v>43990</v>
      </c>
      <c r="E774" s="13">
        <f t="shared" si="604"/>
        <v>43991</v>
      </c>
      <c r="F774" s="13">
        <f t="shared" si="600"/>
        <v>43992</v>
      </c>
      <c r="G774" s="13">
        <f t="shared" si="601"/>
        <v>43993</v>
      </c>
      <c r="H774" s="13">
        <f t="shared" si="602"/>
        <v>43994</v>
      </c>
      <c r="I774" s="27"/>
    </row>
    <row r="775" spans="1:20" x14ac:dyDescent="0.25">
      <c r="A775" s="4" t="str">
        <f t="shared" si="563"/>
        <v>Career Practitioners</v>
      </c>
      <c r="B775" s="9" t="s">
        <v>8</v>
      </c>
      <c r="C775" s="27"/>
      <c r="D775" s="13">
        <f t="shared" si="603"/>
        <v>43997</v>
      </c>
      <c r="E775" s="13">
        <f t="shared" si="604"/>
        <v>43998</v>
      </c>
      <c r="F775" s="13">
        <f t="shared" si="600"/>
        <v>43999</v>
      </c>
      <c r="G775" s="13">
        <f t="shared" si="601"/>
        <v>44000</v>
      </c>
      <c r="H775" s="13">
        <f t="shared" si="602"/>
        <v>44001</v>
      </c>
      <c r="I775" s="27"/>
    </row>
    <row r="776" spans="1:20" x14ac:dyDescent="0.25">
      <c r="A776" s="4" t="str">
        <f t="shared" si="563"/>
        <v>Career Practitioners</v>
      </c>
      <c r="B776" s="9" t="s">
        <v>8</v>
      </c>
      <c r="C776" s="27"/>
      <c r="D776" s="13">
        <f t="shared" si="603"/>
        <v>44004</v>
      </c>
      <c r="E776" s="13">
        <f t="shared" si="604"/>
        <v>44005</v>
      </c>
      <c r="F776" s="13">
        <f t="shared" si="600"/>
        <v>44006</v>
      </c>
      <c r="G776" s="13">
        <f t="shared" si="601"/>
        <v>44007</v>
      </c>
      <c r="H776" s="12">
        <f>G776+1</f>
        <v>44008</v>
      </c>
      <c r="I776" s="27"/>
    </row>
    <row r="777" spans="1:20" x14ac:dyDescent="0.25">
      <c r="A777" s="4" t="str">
        <f t="shared" si="563"/>
        <v>Career Practitioners</v>
      </c>
      <c r="B777" s="9" t="s">
        <v>8</v>
      </c>
      <c r="C777" s="27"/>
      <c r="D777" s="11"/>
      <c r="E777" s="11"/>
      <c r="F777" s="20"/>
      <c r="G777" s="20"/>
      <c r="H777" s="20"/>
      <c r="I777" s="27"/>
      <c r="P777" s="15">
        <f>D776+7</f>
        <v>44011</v>
      </c>
      <c r="Q777" s="15">
        <f t="shared" ref="Q777" si="605">P777+1</f>
        <v>44012</v>
      </c>
    </row>
    <row r="778" spans="1:20" x14ac:dyDescent="0.25">
      <c r="A778" s="4" t="str">
        <f t="shared" si="563"/>
        <v>Career Practitioners</v>
      </c>
      <c r="B778" s="9" t="s">
        <v>9</v>
      </c>
      <c r="C778" s="27"/>
      <c r="D778" s="20"/>
      <c r="E778" s="20"/>
      <c r="F778" s="20"/>
      <c r="G778" s="11"/>
      <c r="H778" s="11"/>
      <c r="I778" s="27"/>
      <c r="L778" s="17">
        <f>Q777+1</f>
        <v>44013</v>
      </c>
      <c r="S778" s="15">
        <f>L778+1</f>
        <v>44014</v>
      </c>
      <c r="T778" s="15">
        <f>S778+1</f>
        <v>44015</v>
      </c>
    </row>
    <row r="779" spans="1:20" x14ac:dyDescent="0.25">
      <c r="A779" s="4" t="str">
        <f>A777</f>
        <v>Career Practitioners</v>
      </c>
      <c r="B779" s="9" t="s">
        <v>9</v>
      </c>
      <c r="C779" s="27"/>
      <c r="D779" s="11"/>
      <c r="E779" s="11"/>
      <c r="F779" s="11"/>
      <c r="G779" s="11"/>
      <c r="H779" s="11"/>
      <c r="I779" s="27"/>
      <c r="P779" s="15">
        <f>P777+7</f>
        <v>44018</v>
      </c>
      <c r="Q779" s="15">
        <f t="shared" ref="Q779:Q782" si="606">P779+1</f>
        <v>44019</v>
      </c>
      <c r="R779" s="15">
        <f t="shared" ref="R779:R782" si="607">Q779+1</f>
        <v>44020</v>
      </c>
      <c r="S779" s="15">
        <f t="shared" ref="S779:S782" si="608">R779+1</f>
        <v>44021</v>
      </c>
      <c r="T779" s="15">
        <f t="shared" ref="T779:T782" si="609">S779+1</f>
        <v>44022</v>
      </c>
    </row>
    <row r="780" spans="1:20" x14ac:dyDescent="0.25">
      <c r="A780" s="4" t="str">
        <f t="shared" si="563"/>
        <v>Career Practitioners</v>
      </c>
      <c r="B780" s="9" t="s">
        <v>9</v>
      </c>
      <c r="C780" s="27"/>
      <c r="D780" s="11"/>
      <c r="E780" s="11"/>
      <c r="F780" s="11"/>
      <c r="G780" s="11"/>
      <c r="H780" s="11"/>
      <c r="I780" s="27"/>
      <c r="P780" s="15">
        <f t="shared" ref="P780:P782" si="610">P779+7</f>
        <v>44025</v>
      </c>
      <c r="Q780" s="15">
        <f t="shared" si="606"/>
        <v>44026</v>
      </c>
      <c r="R780" s="15">
        <f t="shared" si="607"/>
        <v>44027</v>
      </c>
      <c r="S780" s="15">
        <f t="shared" si="608"/>
        <v>44028</v>
      </c>
      <c r="T780" s="15">
        <f t="shared" si="609"/>
        <v>44029</v>
      </c>
    </row>
    <row r="781" spans="1:20" x14ac:dyDescent="0.25">
      <c r="A781" s="4" t="str">
        <f t="shared" si="563"/>
        <v>Career Practitioners</v>
      </c>
      <c r="B781" s="9" t="s">
        <v>9</v>
      </c>
      <c r="C781" s="27"/>
      <c r="D781" s="11"/>
      <c r="E781" s="11"/>
      <c r="F781" s="11"/>
      <c r="G781" s="11"/>
      <c r="H781" s="11"/>
      <c r="I781" s="27"/>
      <c r="P781" s="15">
        <f t="shared" si="610"/>
        <v>44032</v>
      </c>
      <c r="Q781" s="15">
        <f t="shared" si="606"/>
        <v>44033</v>
      </c>
      <c r="R781" s="15">
        <f t="shared" si="607"/>
        <v>44034</v>
      </c>
      <c r="S781" s="15">
        <f t="shared" si="608"/>
        <v>44035</v>
      </c>
      <c r="T781" s="15">
        <f t="shared" si="609"/>
        <v>44036</v>
      </c>
    </row>
    <row r="782" spans="1:20" x14ac:dyDescent="0.25">
      <c r="A782" s="4" t="str">
        <f t="shared" si="563"/>
        <v>Career Practitioners</v>
      </c>
      <c r="B782" s="9" t="s">
        <v>9</v>
      </c>
      <c r="C782" s="27"/>
      <c r="D782" s="11"/>
      <c r="E782" s="11"/>
      <c r="F782" s="11"/>
      <c r="G782" s="11"/>
      <c r="H782" s="11"/>
      <c r="I782" s="27"/>
      <c r="P782" s="15">
        <f t="shared" si="610"/>
        <v>44039</v>
      </c>
      <c r="Q782" s="15">
        <f t="shared" si="606"/>
        <v>44040</v>
      </c>
      <c r="R782" s="15">
        <f t="shared" si="607"/>
        <v>44041</v>
      </c>
      <c r="S782" s="15">
        <f t="shared" si="608"/>
        <v>44042</v>
      </c>
      <c r="T782" s="15">
        <f t="shared" si="609"/>
        <v>44043</v>
      </c>
    </row>
    <row r="783" spans="1:20" s="22" customFormat="1" x14ac:dyDescent="0.25">
      <c r="A783" s="28"/>
      <c r="B783" s="28"/>
      <c r="C783" s="24"/>
      <c r="D783" s="24"/>
      <c r="E783" s="24"/>
      <c r="F783" s="24"/>
      <c r="G783" s="24"/>
      <c r="H783" s="24"/>
      <c r="I783" s="24"/>
      <c r="J783" s="24"/>
      <c r="K783" s="24"/>
      <c r="L783" s="24"/>
      <c r="M783" s="24"/>
      <c r="N783" s="24"/>
      <c r="O783" s="24"/>
      <c r="P783" s="24"/>
    </row>
    <row r="784" spans="1:20" x14ac:dyDescent="0.25">
      <c r="A784" s="23" t="str">
        <f>Schedules!A15</f>
        <v>Learning Commons Faciliators</v>
      </c>
      <c r="B784" s="9" t="s">
        <v>64</v>
      </c>
      <c r="C784" s="27"/>
      <c r="D784" s="21"/>
      <c r="E784" s="21"/>
      <c r="F784" s="21"/>
      <c r="G784" s="15"/>
      <c r="H784" s="15"/>
      <c r="I784" s="27"/>
      <c r="P784" s="12"/>
      <c r="Q784" s="12"/>
      <c r="R784" s="12"/>
      <c r="S784" s="15">
        <f>S785-7</f>
        <v>43678</v>
      </c>
      <c r="T784" s="15">
        <f t="shared" ref="T784:T786" si="611">S784+1</f>
        <v>43679</v>
      </c>
    </row>
    <row r="785" spans="1:20" x14ac:dyDescent="0.25">
      <c r="A785" s="4" t="str">
        <f>A784</f>
        <v>Learning Commons Faciliators</v>
      </c>
      <c r="B785" s="9" t="s">
        <v>64</v>
      </c>
      <c r="C785" s="27"/>
      <c r="D785" s="15"/>
      <c r="E785" s="15"/>
      <c r="F785" s="15"/>
      <c r="G785" s="15"/>
      <c r="H785" s="15"/>
      <c r="I785" s="27"/>
      <c r="P785" s="17">
        <f>P786-7</f>
        <v>43682</v>
      </c>
      <c r="Q785" s="15">
        <f>P785+1</f>
        <v>43683</v>
      </c>
      <c r="R785" s="15">
        <f>Q785+1</f>
        <v>43684</v>
      </c>
      <c r="S785" s="15">
        <f t="shared" ref="S785:S786" si="612">R785+1</f>
        <v>43685</v>
      </c>
      <c r="T785" s="15">
        <f t="shared" si="611"/>
        <v>43686</v>
      </c>
    </row>
    <row r="786" spans="1:20" x14ac:dyDescent="0.25">
      <c r="A786" s="4" t="str">
        <f t="shared" ref="A786:A842" si="613">A785</f>
        <v>Learning Commons Faciliators</v>
      </c>
      <c r="B786" s="9" t="s">
        <v>64</v>
      </c>
      <c r="C786" s="27"/>
      <c r="D786" s="15"/>
      <c r="E786" s="15"/>
      <c r="F786" s="15"/>
      <c r="G786" s="15"/>
      <c r="H786" s="15"/>
      <c r="I786" s="27"/>
      <c r="P786" s="15">
        <f>P787-7</f>
        <v>43689</v>
      </c>
      <c r="Q786" s="15">
        <f>P786+1</f>
        <v>43690</v>
      </c>
      <c r="R786" s="15">
        <f>Q786+1</f>
        <v>43691</v>
      </c>
      <c r="S786" s="15">
        <f t="shared" si="612"/>
        <v>43692</v>
      </c>
      <c r="T786" s="15">
        <f t="shared" si="611"/>
        <v>43693</v>
      </c>
    </row>
    <row r="787" spans="1:20" x14ac:dyDescent="0.25">
      <c r="A787" s="4" t="str">
        <f t="shared" si="613"/>
        <v>Learning Commons Faciliators</v>
      </c>
      <c r="B787" s="9" t="s">
        <v>64</v>
      </c>
      <c r="C787" s="27"/>
      <c r="D787" s="15"/>
      <c r="E787" s="12">
        <f>P787+1</f>
        <v>43697</v>
      </c>
      <c r="F787" s="12">
        <f t="shared" ref="F787" si="614">E787+1</f>
        <v>43698</v>
      </c>
      <c r="G787" s="12">
        <f>F787+1</f>
        <v>43699</v>
      </c>
      <c r="H787" s="12">
        <f>G787+1</f>
        <v>43700</v>
      </c>
      <c r="I787" s="27"/>
      <c r="P787" s="15">
        <f>D788-7</f>
        <v>43696</v>
      </c>
    </row>
    <row r="788" spans="1:20" x14ac:dyDescent="0.25">
      <c r="A788" s="4" t="str">
        <f t="shared" si="613"/>
        <v>Learning Commons Faciliators</v>
      </c>
      <c r="B788" s="9" t="s">
        <v>64</v>
      </c>
      <c r="C788" s="27"/>
      <c r="D788" s="14">
        <v>43703</v>
      </c>
      <c r="E788" s="12">
        <f>D788+1</f>
        <v>43704</v>
      </c>
      <c r="F788" s="12">
        <f>E788+1</f>
        <v>43705</v>
      </c>
      <c r="G788" s="12">
        <f>F788+1</f>
        <v>43706</v>
      </c>
      <c r="H788" s="12">
        <f>G788+1</f>
        <v>43707</v>
      </c>
      <c r="I788" s="27"/>
    </row>
    <row r="789" spans="1:20" x14ac:dyDescent="0.25">
      <c r="A789" s="4" t="str">
        <f t="shared" si="613"/>
        <v>Learning Commons Faciliators</v>
      </c>
      <c r="B789" s="9" t="s">
        <v>65</v>
      </c>
      <c r="C789" s="27"/>
      <c r="D789" s="16"/>
      <c r="E789" s="12">
        <f>J789+1</f>
        <v>43711</v>
      </c>
      <c r="F789" s="12">
        <f t="shared" ref="F789:F792" si="615">E789+1</f>
        <v>43712</v>
      </c>
      <c r="G789" s="12">
        <f t="shared" ref="G789:G792" si="616">F789+1</f>
        <v>43713</v>
      </c>
      <c r="H789" s="12">
        <f t="shared" ref="H789:H792" si="617">G789+1</f>
        <v>43714</v>
      </c>
      <c r="I789" s="27"/>
      <c r="J789" s="17">
        <f>D788+7</f>
        <v>43710</v>
      </c>
    </row>
    <row r="790" spans="1:20" x14ac:dyDescent="0.25">
      <c r="A790" s="4" t="str">
        <f t="shared" si="613"/>
        <v>Learning Commons Faciliators</v>
      </c>
      <c r="B790" s="9" t="s">
        <v>65</v>
      </c>
      <c r="C790" s="27"/>
      <c r="D790" s="13">
        <f>J789+7</f>
        <v>43717</v>
      </c>
      <c r="E790" s="13">
        <f t="shared" ref="E790:E792" si="618">D790+1</f>
        <v>43718</v>
      </c>
      <c r="F790" s="13">
        <f t="shared" si="615"/>
        <v>43719</v>
      </c>
      <c r="G790" s="13">
        <f t="shared" si="616"/>
        <v>43720</v>
      </c>
      <c r="H790" s="13">
        <f t="shared" si="617"/>
        <v>43721</v>
      </c>
      <c r="I790" s="27"/>
    </row>
    <row r="791" spans="1:20" x14ac:dyDescent="0.25">
      <c r="A791" s="4" t="str">
        <f t="shared" si="613"/>
        <v>Learning Commons Faciliators</v>
      </c>
      <c r="B791" s="9" t="s">
        <v>65</v>
      </c>
      <c r="C791" s="27"/>
      <c r="D791" s="13">
        <f t="shared" ref="D791:D822" si="619">D790+7</f>
        <v>43724</v>
      </c>
      <c r="E791" s="13">
        <f t="shared" si="618"/>
        <v>43725</v>
      </c>
      <c r="F791" s="13">
        <f t="shared" si="615"/>
        <v>43726</v>
      </c>
      <c r="G791" s="13">
        <f t="shared" si="616"/>
        <v>43727</v>
      </c>
      <c r="H791" s="13">
        <f t="shared" si="617"/>
        <v>43728</v>
      </c>
      <c r="I791" s="27"/>
    </row>
    <row r="792" spans="1:20" x14ac:dyDescent="0.25">
      <c r="A792" s="4" t="str">
        <f t="shared" si="613"/>
        <v>Learning Commons Faciliators</v>
      </c>
      <c r="B792" s="9" t="s">
        <v>65</v>
      </c>
      <c r="C792" s="27"/>
      <c r="D792" s="13">
        <f t="shared" si="619"/>
        <v>43731</v>
      </c>
      <c r="E792" s="13">
        <f t="shared" si="618"/>
        <v>43732</v>
      </c>
      <c r="F792" s="13">
        <f t="shared" si="615"/>
        <v>43733</v>
      </c>
      <c r="G792" s="13">
        <f t="shared" si="616"/>
        <v>43734</v>
      </c>
      <c r="H792" s="13">
        <f t="shared" si="617"/>
        <v>43735</v>
      </c>
      <c r="I792" s="27"/>
    </row>
    <row r="793" spans="1:20" x14ac:dyDescent="0.25">
      <c r="A793" s="4" t="str">
        <f t="shared" si="613"/>
        <v>Learning Commons Faciliators</v>
      </c>
      <c r="B793" s="9" t="s">
        <v>65</v>
      </c>
      <c r="C793" s="27"/>
      <c r="D793" s="13">
        <f t="shared" si="619"/>
        <v>43738</v>
      </c>
      <c r="E793" s="20"/>
      <c r="F793" s="20"/>
      <c r="G793" s="20"/>
      <c r="H793" s="20"/>
      <c r="I793" s="27"/>
    </row>
    <row r="794" spans="1:20" x14ac:dyDescent="0.25">
      <c r="A794" s="4" t="str">
        <f t="shared" si="613"/>
        <v>Learning Commons Faciliators</v>
      </c>
      <c r="B794" s="9" t="s">
        <v>66</v>
      </c>
      <c r="C794" s="27"/>
      <c r="D794" s="21"/>
      <c r="E794" s="13">
        <f>D793+1</f>
        <v>43739</v>
      </c>
      <c r="F794" s="13">
        <f>E794+1</f>
        <v>43740</v>
      </c>
      <c r="G794" s="13">
        <f>F794+1</f>
        <v>43741</v>
      </c>
      <c r="H794" s="13">
        <f>G794+1</f>
        <v>43742</v>
      </c>
      <c r="I794" s="27"/>
    </row>
    <row r="795" spans="1:20" x14ac:dyDescent="0.25">
      <c r="A795" s="4" t="str">
        <f t="shared" si="613"/>
        <v>Learning Commons Faciliators</v>
      </c>
      <c r="B795" s="9" t="s">
        <v>66</v>
      </c>
      <c r="C795" s="27"/>
      <c r="D795" s="13">
        <f>D793+7</f>
        <v>43745</v>
      </c>
      <c r="E795" s="13">
        <f t="shared" ref="E795" si="620">D795+1</f>
        <v>43746</v>
      </c>
      <c r="F795" s="13">
        <f t="shared" ref="F795" si="621">E795+1</f>
        <v>43747</v>
      </c>
      <c r="G795" s="13">
        <f t="shared" ref="G795:G798" si="622">F795+1</f>
        <v>43748</v>
      </c>
      <c r="H795" s="13">
        <f t="shared" ref="H795:H796" si="623">G795+1</f>
        <v>43749</v>
      </c>
      <c r="I795" s="27"/>
    </row>
    <row r="796" spans="1:20" x14ac:dyDescent="0.25">
      <c r="A796" s="4" t="str">
        <f t="shared" si="613"/>
        <v>Learning Commons Faciliators</v>
      </c>
      <c r="B796" s="9" t="s">
        <v>66</v>
      </c>
      <c r="C796" s="27"/>
      <c r="D796" s="16"/>
      <c r="E796" s="12">
        <f>J796+1</f>
        <v>43753</v>
      </c>
      <c r="F796" s="13">
        <f>E796+1</f>
        <v>43754</v>
      </c>
      <c r="G796" s="13">
        <f t="shared" si="622"/>
        <v>43755</v>
      </c>
      <c r="H796" s="13">
        <f t="shared" si="623"/>
        <v>43756</v>
      </c>
      <c r="I796" s="27"/>
      <c r="J796" s="17">
        <f>D795+7</f>
        <v>43752</v>
      </c>
    </row>
    <row r="797" spans="1:20" x14ac:dyDescent="0.25">
      <c r="A797" s="4" t="str">
        <f t="shared" si="613"/>
        <v>Learning Commons Faciliators</v>
      </c>
      <c r="B797" s="9" t="s">
        <v>66</v>
      </c>
      <c r="D797" s="13">
        <f>J796+7</f>
        <v>43759</v>
      </c>
      <c r="E797" s="13">
        <f t="shared" ref="E797:E798" si="624">D797+1</f>
        <v>43760</v>
      </c>
      <c r="F797" s="13">
        <f t="shared" ref="F797:F798" si="625">E797+1</f>
        <v>43761</v>
      </c>
      <c r="G797" s="13">
        <f t="shared" si="622"/>
        <v>43762</v>
      </c>
      <c r="H797" s="12">
        <f>G797+1</f>
        <v>43763</v>
      </c>
    </row>
    <row r="798" spans="1:20" x14ac:dyDescent="0.25">
      <c r="A798" s="4" t="str">
        <f t="shared" si="613"/>
        <v>Learning Commons Faciliators</v>
      </c>
      <c r="B798" s="9" t="s">
        <v>66</v>
      </c>
      <c r="C798" s="27"/>
      <c r="D798" s="13">
        <f t="shared" si="619"/>
        <v>43766</v>
      </c>
      <c r="E798" s="13">
        <f t="shared" si="624"/>
        <v>43767</v>
      </c>
      <c r="F798" s="13">
        <f t="shared" si="625"/>
        <v>43768</v>
      </c>
      <c r="G798" s="13">
        <f t="shared" si="622"/>
        <v>43769</v>
      </c>
      <c r="H798" s="20"/>
      <c r="I798" s="27"/>
    </row>
    <row r="799" spans="1:20" x14ac:dyDescent="0.25">
      <c r="A799" s="4" t="str">
        <f t="shared" si="613"/>
        <v>Learning Commons Faciliators</v>
      </c>
      <c r="B799" s="9" t="s">
        <v>67</v>
      </c>
      <c r="C799" s="27"/>
      <c r="D799" s="21"/>
      <c r="E799" s="21"/>
      <c r="F799" s="21"/>
      <c r="G799" s="21"/>
      <c r="H799" s="13">
        <f>G798+1</f>
        <v>43770</v>
      </c>
      <c r="I799" s="27"/>
    </row>
    <row r="800" spans="1:20" x14ac:dyDescent="0.25">
      <c r="A800" s="4" t="str">
        <f>A798</f>
        <v>Learning Commons Faciliators</v>
      </c>
      <c r="B800" s="9" t="s">
        <v>67</v>
      </c>
      <c r="C800" s="27"/>
      <c r="D800" s="13">
        <f>D798+7</f>
        <v>43773</v>
      </c>
      <c r="E800" s="13">
        <f t="shared" ref="E800" si="626">D800+1</f>
        <v>43774</v>
      </c>
      <c r="F800" s="13">
        <f t="shared" ref="F800" si="627">E800+1</f>
        <v>43775</v>
      </c>
      <c r="G800" s="13">
        <f t="shared" ref="G800:G801" si="628">F800+1</f>
        <v>43776</v>
      </c>
      <c r="H800" s="13">
        <f t="shared" ref="H800:H801" si="629">G800+1</f>
        <v>43777</v>
      </c>
      <c r="I800" s="27"/>
    </row>
    <row r="801" spans="1:20" x14ac:dyDescent="0.25">
      <c r="A801" s="4" t="str">
        <f t="shared" si="613"/>
        <v>Learning Commons Faciliators</v>
      </c>
      <c r="B801" s="9" t="s">
        <v>67</v>
      </c>
      <c r="C801" s="27"/>
      <c r="D801" s="16"/>
      <c r="E801" s="12">
        <f>J801+1</f>
        <v>43781</v>
      </c>
      <c r="F801" s="13">
        <f>E801+1</f>
        <v>43782</v>
      </c>
      <c r="G801" s="13">
        <f t="shared" si="628"/>
        <v>43783</v>
      </c>
      <c r="H801" s="13">
        <f t="shared" si="629"/>
        <v>43784</v>
      </c>
      <c r="I801" s="27"/>
      <c r="J801" s="17">
        <f>D800+7</f>
        <v>43780</v>
      </c>
    </row>
    <row r="802" spans="1:20" x14ac:dyDescent="0.25">
      <c r="A802" s="4" t="str">
        <f t="shared" si="613"/>
        <v>Learning Commons Faciliators</v>
      </c>
      <c r="B802" s="9" t="s">
        <v>67</v>
      </c>
      <c r="D802" s="13">
        <f>J801+7</f>
        <v>43787</v>
      </c>
      <c r="E802" s="13">
        <f t="shared" ref="E802:E806" si="630">D802+1</f>
        <v>43788</v>
      </c>
      <c r="F802" s="13">
        <f t="shared" ref="F802:F806" si="631">E802+1</f>
        <v>43789</v>
      </c>
      <c r="G802" s="12">
        <f>F802+1</f>
        <v>43790</v>
      </c>
      <c r="H802" s="12">
        <f>G802+1</f>
        <v>43791</v>
      </c>
    </row>
    <row r="803" spans="1:20" x14ac:dyDescent="0.25">
      <c r="A803" s="4" t="str">
        <f t="shared" si="613"/>
        <v>Learning Commons Faciliators</v>
      </c>
      <c r="B803" s="9" t="s">
        <v>67</v>
      </c>
      <c r="C803" s="27"/>
      <c r="D803" s="13">
        <f t="shared" si="619"/>
        <v>43794</v>
      </c>
      <c r="E803" s="13">
        <f t="shared" si="630"/>
        <v>43795</v>
      </c>
      <c r="F803" s="13">
        <f t="shared" si="631"/>
        <v>43796</v>
      </c>
      <c r="G803" s="13">
        <f t="shared" ref="G803:G806" si="632">F803+1</f>
        <v>43797</v>
      </c>
      <c r="H803" s="13">
        <f t="shared" ref="H803:H806" si="633">G803+1</f>
        <v>43798</v>
      </c>
      <c r="I803" s="27"/>
    </row>
    <row r="804" spans="1:20" x14ac:dyDescent="0.25">
      <c r="A804" s="4" t="str">
        <f>A803</f>
        <v>Learning Commons Faciliators</v>
      </c>
      <c r="B804" s="9" t="s">
        <v>68</v>
      </c>
      <c r="C804" s="27"/>
      <c r="D804" s="13">
        <f>D803+7</f>
        <v>43801</v>
      </c>
      <c r="E804" s="13">
        <f t="shared" si="630"/>
        <v>43802</v>
      </c>
      <c r="F804" s="13">
        <f t="shared" si="631"/>
        <v>43803</v>
      </c>
      <c r="G804" s="13">
        <f t="shared" si="632"/>
        <v>43804</v>
      </c>
      <c r="H804" s="13">
        <f t="shared" si="633"/>
        <v>43805</v>
      </c>
      <c r="I804" s="27"/>
    </row>
    <row r="805" spans="1:20" x14ac:dyDescent="0.25">
      <c r="A805" s="4" t="str">
        <f t="shared" si="613"/>
        <v>Learning Commons Faciliators</v>
      </c>
      <c r="B805" s="9" t="s">
        <v>68</v>
      </c>
      <c r="C805" s="27"/>
      <c r="D805" s="13">
        <f t="shared" si="619"/>
        <v>43808</v>
      </c>
      <c r="E805" s="13">
        <f t="shared" si="630"/>
        <v>43809</v>
      </c>
      <c r="F805" s="13">
        <f t="shared" si="631"/>
        <v>43810</v>
      </c>
      <c r="G805" s="13">
        <f t="shared" si="632"/>
        <v>43811</v>
      </c>
      <c r="H805" s="13">
        <f t="shared" si="633"/>
        <v>43812</v>
      </c>
      <c r="I805" s="27"/>
    </row>
    <row r="806" spans="1:20" x14ac:dyDescent="0.25">
      <c r="A806" s="4" t="str">
        <f t="shared" si="613"/>
        <v>Learning Commons Faciliators</v>
      </c>
      <c r="B806" s="9" t="s">
        <v>68</v>
      </c>
      <c r="C806" s="27"/>
      <c r="D806" s="13">
        <f t="shared" si="619"/>
        <v>43815</v>
      </c>
      <c r="E806" s="13">
        <f t="shared" si="630"/>
        <v>43816</v>
      </c>
      <c r="F806" s="13">
        <f t="shared" si="631"/>
        <v>43817</v>
      </c>
      <c r="G806" s="13">
        <f t="shared" si="632"/>
        <v>43818</v>
      </c>
      <c r="H806" s="13">
        <f t="shared" si="633"/>
        <v>43819</v>
      </c>
      <c r="I806" s="27"/>
    </row>
    <row r="807" spans="1:20" x14ac:dyDescent="0.25">
      <c r="A807" s="4" t="str">
        <f t="shared" si="613"/>
        <v>Learning Commons Faciliators</v>
      </c>
      <c r="B807" s="9" t="s">
        <v>68</v>
      </c>
      <c r="D807" s="11"/>
      <c r="E807" s="11"/>
      <c r="F807" s="16"/>
      <c r="G807" s="16"/>
      <c r="H807" s="11"/>
      <c r="L807" s="17">
        <f>Q807+1</f>
        <v>43824</v>
      </c>
      <c r="M807" s="17">
        <f>L807+1</f>
        <v>43825</v>
      </c>
      <c r="O807" s="27"/>
      <c r="P807" s="15">
        <f>D806+7</f>
        <v>43822</v>
      </c>
      <c r="Q807" s="15">
        <f>P807+1</f>
        <v>43823</v>
      </c>
      <c r="T807" s="15">
        <f>M807+1</f>
        <v>43826</v>
      </c>
    </row>
    <row r="808" spans="1:20" x14ac:dyDescent="0.25">
      <c r="A808" s="4" t="str">
        <f t="shared" si="613"/>
        <v>Learning Commons Faciliators</v>
      </c>
      <c r="B808" s="9" t="s">
        <v>68</v>
      </c>
      <c r="D808" s="11"/>
      <c r="E808" s="11"/>
      <c r="F808" s="20"/>
      <c r="G808" s="20"/>
      <c r="H808" s="20"/>
      <c r="P808" s="15">
        <f>P807+7</f>
        <v>43829</v>
      </c>
      <c r="Q808" s="15">
        <f>P808+1</f>
        <v>43830</v>
      </c>
    </row>
    <row r="809" spans="1:20" x14ac:dyDescent="0.25">
      <c r="A809" s="4" t="str">
        <f t="shared" si="613"/>
        <v>Learning Commons Faciliators</v>
      </c>
      <c r="B809" s="9" t="s">
        <v>69</v>
      </c>
      <c r="D809" s="20"/>
      <c r="E809" s="20"/>
      <c r="F809" s="16"/>
      <c r="G809" s="11"/>
      <c r="H809" s="11"/>
      <c r="L809" s="17">
        <f>Q808+1</f>
        <v>43831</v>
      </c>
      <c r="S809" s="15">
        <f>L809+1</f>
        <v>43832</v>
      </c>
      <c r="T809" s="15">
        <f>S809+1</f>
        <v>43833</v>
      </c>
    </row>
    <row r="810" spans="1:20" x14ac:dyDescent="0.25">
      <c r="A810" s="4" t="str">
        <f>A808</f>
        <v>Learning Commons Faciliators</v>
      </c>
      <c r="B810" s="9" t="s">
        <v>69</v>
      </c>
      <c r="C810" s="27"/>
      <c r="D810" s="13">
        <f>P808+7</f>
        <v>43836</v>
      </c>
      <c r="E810" s="13">
        <f t="shared" ref="E810:E815" si="634">D810+1</f>
        <v>43837</v>
      </c>
      <c r="F810" s="13">
        <f t="shared" ref="F810:F815" si="635">E810+1</f>
        <v>43838</v>
      </c>
      <c r="G810" s="13">
        <f t="shared" ref="G810:G815" si="636">F810+1</f>
        <v>43839</v>
      </c>
      <c r="H810" s="13">
        <f t="shared" ref="H810:H815" si="637">G810+1</f>
        <v>43840</v>
      </c>
      <c r="I810" s="27"/>
    </row>
    <row r="811" spans="1:20" x14ac:dyDescent="0.25">
      <c r="A811" s="4" t="str">
        <f t="shared" si="613"/>
        <v>Learning Commons Faciliators</v>
      </c>
      <c r="B811" s="9" t="s">
        <v>69</v>
      </c>
      <c r="C811" s="27"/>
      <c r="D811" s="13">
        <f t="shared" si="619"/>
        <v>43843</v>
      </c>
      <c r="E811" s="13">
        <f t="shared" si="634"/>
        <v>43844</v>
      </c>
      <c r="F811" s="13">
        <f t="shared" si="635"/>
        <v>43845</v>
      </c>
      <c r="G811" s="13">
        <f t="shared" si="636"/>
        <v>43846</v>
      </c>
      <c r="H811" s="13">
        <f t="shared" si="637"/>
        <v>43847</v>
      </c>
      <c r="I811" s="27"/>
    </row>
    <row r="812" spans="1:20" x14ac:dyDescent="0.25">
      <c r="A812" s="4" t="str">
        <f t="shared" si="613"/>
        <v>Learning Commons Faciliators</v>
      </c>
      <c r="B812" s="9" t="s">
        <v>69</v>
      </c>
      <c r="C812" s="27"/>
      <c r="D812" s="13">
        <f t="shared" si="619"/>
        <v>43850</v>
      </c>
      <c r="E812" s="13">
        <f t="shared" si="634"/>
        <v>43851</v>
      </c>
      <c r="F812" s="13">
        <f t="shared" si="635"/>
        <v>43852</v>
      </c>
      <c r="G812" s="13">
        <f t="shared" si="636"/>
        <v>43853</v>
      </c>
      <c r="H812" s="13">
        <f t="shared" si="637"/>
        <v>43854</v>
      </c>
      <c r="I812" s="27"/>
    </row>
    <row r="813" spans="1:20" x14ac:dyDescent="0.25">
      <c r="A813" s="4" t="str">
        <f t="shared" si="613"/>
        <v>Learning Commons Faciliators</v>
      </c>
      <c r="B813" s="9" t="s">
        <v>69</v>
      </c>
      <c r="C813" s="27"/>
      <c r="D813" s="13">
        <f t="shared" si="619"/>
        <v>43857</v>
      </c>
      <c r="E813" s="13">
        <f t="shared" si="634"/>
        <v>43858</v>
      </c>
      <c r="F813" s="13">
        <f t="shared" si="635"/>
        <v>43859</v>
      </c>
      <c r="G813" s="13">
        <f t="shared" si="636"/>
        <v>43860</v>
      </c>
      <c r="H813" s="13">
        <f t="shared" si="637"/>
        <v>43861</v>
      </c>
      <c r="I813" s="27"/>
    </row>
    <row r="814" spans="1:20" x14ac:dyDescent="0.25">
      <c r="A814" s="4" t="str">
        <f>A813</f>
        <v>Learning Commons Faciliators</v>
      </c>
      <c r="B814" s="9" t="s">
        <v>70</v>
      </c>
      <c r="C814" s="27"/>
      <c r="D814" s="13">
        <f>D813+7</f>
        <v>43864</v>
      </c>
      <c r="E814" s="13">
        <f t="shared" si="634"/>
        <v>43865</v>
      </c>
      <c r="F814" s="13">
        <f t="shared" si="635"/>
        <v>43866</v>
      </c>
      <c r="G814" s="13">
        <f t="shared" si="636"/>
        <v>43867</v>
      </c>
      <c r="H814" s="13">
        <f t="shared" si="637"/>
        <v>43868</v>
      </c>
      <c r="I814" s="27"/>
    </row>
    <row r="815" spans="1:20" x14ac:dyDescent="0.25">
      <c r="A815" s="4" t="str">
        <f t="shared" si="613"/>
        <v>Learning Commons Faciliators</v>
      </c>
      <c r="B815" s="9" t="s">
        <v>70</v>
      </c>
      <c r="C815" s="27"/>
      <c r="D815" s="13">
        <f t="shared" si="619"/>
        <v>43871</v>
      </c>
      <c r="E815" s="13">
        <f t="shared" si="634"/>
        <v>43872</v>
      </c>
      <c r="F815" s="13">
        <f t="shared" si="635"/>
        <v>43873</v>
      </c>
      <c r="G815" s="13">
        <f t="shared" si="636"/>
        <v>43874</v>
      </c>
      <c r="H815" s="13">
        <f t="shared" si="637"/>
        <v>43875</v>
      </c>
      <c r="I815" s="27"/>
    </row>
    <row r="816" spans="1:20" x14ac:dyDescent="0.25">
      <c r="A816" s="4" t="str">
        <f t="shared" si="613"/>
        <v>Learning Commons Faciliators</v>
      </c>
      <c r="B816" s="9" t="s">
        <v>70</v>
      </c>
      <c r="D816" s="16"/>
      <c r="E816" s="11"/>
      <c r="F816" s="11"/>
      <c r="G816" s="11"/>
      <c r="H816" s="11"/>
      <c r="J816" s="17">
        <f>D815+7</f>
        <v>43878</v>
      </c>
      <c r="Q816" s="15">
        <f>J816+1</f>
        <v>43879</v>
      </c>
      <c r="R816" s="15">
        <f>Q816+1</f>
        <v>43880</v>
      </c>
      <c r="S816" s="15">
        <f>R816+1</f>
        <v>43881</v>
      </c>
      <c r="T816" s="15">
        <f>S816+1</f>
        <v>43882</v>
      </c>
    </row>
    <row r="817" spans="1:20" x14ac:dyDescent="0.25">
      <c r="A817" s="4" t="str">
        <f t="shared" si="613"/>
        <v>Learning Commons Faciliators</v>
      </c>
      <c r="B817" s="9" t="s">
        <v>70</v>
      </c>
      <c r="C817" s="27"/>
      <c r="D817" s="13">
        <f>J816+7</f>
        <v>43885</v>
      </c>
      <c r="E817" s="13">
        <f t="shared" ref="E817:E822" si="638">D817+1</f>
        <v>43886</v>
      </c>
      <c r="F817" s="13">
        <f t="shared" ref="F817:F821" si="639">E817+1</f>
        <v>43887</v>
      </c>
      <c r="G817" s="13">
        <f t="shared" ref="G817:G821" si="640">F817+1</f>
        <v>43888</v>
      </c>
      <c r="H817" s="13">
        <f t="shared" ref="H817:H821" si="641">G817+1</f>
        <v>43889</v>
      </c>
      <c r="I817" s="27"/>
    </row>
    <row r="818" spans="1:20" x14ac:dyDescent="0.25">
      <c r="A818" s="4" t="str">
        <f>A817</f>
        <v>Learning Commons Faciliators</v>
      </c>
      <c r="B818" s="9" t="s">
        <v>71</v>
      </c>
      <c r="C818" s="27"/>
      <c r="D818" s="13">
        <f>D817+7</f>
        <v>43892</v>
      </c>
      <c r="E818" s="13">
        <f t="shared" si="638"/>
        <v>43893</v>
      </c>
      <c r="F818" s="13">
        <f t="shared" si="639"/>
        <v>43894</v>
      </c>
      <c r="G818" s="13">
        <f t="shared" si="640"/>
        <v>43895</v>
      </c>
      <c r="H818" s="13">
        <f t="shared" si="641"/>
        <v>43896</v>
      </c>
      <c r="I818" s="27"/>
    </row>
    <row r="819" spans="1:20" x14ac:dyDescent="0.25">
      <c r="A819" s="4" t="str">
        <f t="shared" si="613"/>
        <v>Learning Commons Faciliators</v>
      </c>
      <c r="B819" s="9" t="s">
        <v>71</v>
      </c>
      <c r="C819" s="27"/>
      <c r="D819" s="13">
        <f t="shared" si="619"/>
        <v>43899</v>
      </c>
      <c r="E819" s="13">
        <f t="shared" si="638"/>
        <v>43900</v>
      </c>
      <c r="F819" s="13">
        <f t="shared" si="639"/>
        <v>43901</v>
      </c>
      <c r="G819" s="13">
        <f t="shared" si="640"/>
        <v>43902</v>
      </c>
      <c r="H819" s="13">
        <f t="shared" si="641"/>
        <v>43903</v>
      </c>
      <c r="I819" s="27"/>
    </row>
    <row r="820" spans="1:20" x14ac:dyDescent="0.25">
      <c r="A820" s="4" t="str">
        <f t="shared" si="613"/>
        <v>Learning Commons Faciliators</v>
      </c>
      <c r="B820" s="9" t="s">
        <v>71</v>
      </c>
      <c r="C820" s="27"/>
      <c r="D820" s="13">
        <f t="shared" si="619"/>
        <v>43906</v>
      </c>
      <c r="E820" s="13">
        <f t="shared" si="638"/>
        <v>43907</v>
      </c>
      <c r="F820" s="13">
        <f t="shared" si="639"/>
        <v>43908</v>
      </c>
      <c r="G820" s="13">
        <f t="shared" si="640"/>
        <v>43909</v>
      </c>
      <c r="H820" s="13">
        <f t="shared" si="641"/>
        <v>43910</v>
      </c>
      <c r="I820" s="27"/>
    </row>
    <row r="821" spans="1:20" x14ac:dyDescent="0.25">
      <c r="A821" s="4" t="str">
        <f t="shared" si="613"/>
        <v>Learning Commons Faciliators</v>
      </c>
      <c r="B821" s="9" t="s">
        <v>71</v>
      </c>
      <c r="C821" s="27"/>
      <c r="D821" s="13">
        <f t="shared" si="619"/>
        <v>43913</v>
      </c>
      <c r="E821" s="13">
        <f t="shared" si="638"/>
        <v>43914</v>
      </c>
      <c r="F821" s="13">
        <f t="shared" si="639"/>
        <v>43915</v>
      </c>
      <c r="G821" s="13">
        <f t="shared" si="640"/>
        <v>43916</v>
      </c>
      <c r="H821" s="13">
        <f t="shared" si="641"/>
        <v>43917</v>
      </c>
      <c r="I821" s="27"/>
    </row>
    <row r="822" spans="1:20" x14ac:dyDescent="0.25">
      <c r="A822" s="4" t="str">
        <f t="shared" si="613"/>
        <v>Learning Commons Faciliators</v>
      </c>
      <c r="B822" s="9" t="s">
        <v>71</v>
      </c>
      <c r="C822" s="27"/>
      <c r="D822" s="13">
        <f t="shared" si="619"/>
        <v>43920</v>
      </c>
      <c r="E822" s="13">
        <f t="shared" si="638"/>
        <v>43921</v>
      </c>
      <c r="F822" s="20"/>
      <c r="G822" s="20"/>
      <c r="H822" s="20"/>
      <c r="I822" s="27"/>
    </row>
    <row r="823" spans="1:20" x14ac:dyDescent="0.25">
      <c r="A823" s="4" t="str">
        <f t="shared" si="613"/>
        <v>Learning Commons Faciliators</v>
      </c>
      <c r="B823" s="9" t="s">
        <v>6</v>
      </c>
      <c r="C823" s="27"/>
      <c r="D823" s="21"/>
      <c r="E823" s="21"/>
      <c r="F823" s="13">
        <f>E822+1</f>
        <v>43922</v>
      </c>
      <c r="G823" s="13">
        <f>F823+1</f>
        <v>43923</v>
      </c>
      <c r="H823" s="13">
        <f>G823+1</f>
        <v>43924</v>
      </c>
      <c r="I823" s="27"/>
    </row>
    <row r="824" spans="1:20" x14ac:dyDescent="0.25">
      <c r="A824" s="4" t="str">
        <f>A822</f>
        <v>Learning Commons Faciliators</v>
      </c>
      <c r="B824" s="9" t="s">
        <v>6</v>
      </c>
      <c r="D824" s="13">
        <f>D822+7</f>
        <v>43927</v>
      </c>
      <c r="E824" s="13">
        <f t="shared" ref="E824" si="642">D824+1</f>
        <v>43928</v>
      </c>
      <c r="F824" s="13">
        <f t="shared" ref="F824" si="643">E824+1</f>
        <v>43929</v>
      </c>
      <c r="G824" s="13">
        <f t="shared" ref="G824" si="644">F824+1</f>
        <v>43930</v>
      </c>
      <c r="H824" s="16"/>
      <c r="N824" s="17">
        <f>G824+1</f>
        <v>43931</v>
      </c>
    </row>
    <row r="825" spans="1:20" x14ac:dyDescent="0.25">
      <c r="A825" s="4" t="str">
        <f t="shared" si="613"/>
        <v>Learning Commons Faciliators</v>
      </c>
      <c r="B825" s="9" t="s">
        <v>6</v>
      </c>
      <c r="D825" s="16"/>
      <c r="E825" s="11"/>
      <c r="F825" s="11"/>
      <c r="G825" s="11"/>
      <c r="H825" s="11"/>
      <c r="J825" s="17">
        <f>D824+7</f>
        <v>43934</v>
      </c>
      <c r="Q825" s="15">
        <f>J825+1</f>
        <v>43935</v>
      </c>
      <c r="R825" s="15">
        <f>Q825+1</f>
        <v>43936</v>
      </c>
      <c r="S825" s="15">
        <f>R825+1</f>
        <v>43937</v>
      </c>
      <c r="T825" s="15">
        <f>S825+1</f>
        <v>43938</v>
      </c>
    </row>
    <row r="826" spans="1:20" x14ac:dyDescent="0.25">
      <c r="A826" s="4" t="str">
        <f t="shared" si="613"/>
        <v>Learning Commons Faciliators</v>
      </c>
      <c r="B826" s="9" t="s">
        <v>6</v>
      </c>
      <c r="C826" s="27"/>
      <c r="D826" s="12">
        <f>J825+7</f>
        <v>43941</v>
      </c>
      <c r="E826" s="13">
        <f>D826+1</f>
        <v>43942</v>
      </c>
      <c r="F826" s="13">
        <f t="shared" ref="F826:F827" si="645">E826+1</f>
        <v>43943</v>
      </c>
      <c r="G826" s="13">
        <f t="shared" ref="G826:G827" si="646">F826+1</f>
        <v>43944</v>
      </c>
      <c r="H826" s="13">
        <f t="shared" ref="H826" si="647">G826+1</f>
        <v>43945</v>
      </c>
      <c r="I826" s="27"/>
    </row>
    <row r="827" spans="1:20" x14ac:dyDescent="0.25">
      <c r="A827" s="4" t="str">
        <f t="shared" si="613"/>
        <v>Learning Commons Faciliators</v>
      </c>
      <c r="B827" s="9" t="s">
        <v>6</v>
      </c>
      <c r="C827" s="27"/>
      <c r="D827" s="13">
        <f>D826+7</f>
        <v>43948</v>
      </c>
      <c r="E827" s="13">
        <f t="shared" ref="E827" si="648">D827+1</f>
        <v>43949</v>
      </c>
      <c r="F827" s="13">
        <f t="shared" si="645"/>
        <v>43950</v>
      </c>
      <c r="G827" s="13">
        <f t="shared" si="646"/>
        <v>43951</v>
      </c>
      <c r="H827" s="20"/>
      <c r="I827" s="27"/>
    </row>
    <row r="828" spans="1:20" x14ac:dyDescent="0.25">
      <c r="A828" s="4" t="str">
        <f t="shared" si="613"/>
        <v>Learning Commons Faciliators</v>
      </c>
      <c r="B828" s="9" t="s">
        <v>7</v>
      </c>
      <c r="C828" s="27"/>
      <c r="D828" s="21"/>
      <c r="E828" s="21"/>
      <c r="F828" s="21"/>
      <c r="G828" s="21"/>
      <c r="H828" s="13">
        <f>G827+1</f>
        <v>43952</v>
      </c>
      <c r="I828" s="27"/>
    </row>
    <row r="829" spans="1:20" x14ac:dyDescent="0.25">
      <c r="A829" s="4" t="str">
        <f>A827</f>
        <v>Learning Commons Faciliators</v>
      </c>
      <c r="B829" s="9" t="s">
        <v>7</v>
      </c>
      <c r="C829" s="27"/>
      <c r="D829" s="13">
        <f>D827+7</f>
        <v>43955</v>
      </c>
      <c r="E829" s="13">
        <f t="shared" ref="E829:E830" si="649">D829+1</f>
        <v>43956</v>
      </c>
      <c r="F829" s="13">
        <f t="shared" ref="F829:F836" si="650">E829+1</f>
        <v>43957</v>
      </c>
      <c r="G829" s="13">
        <f t="shared" ref="G829:G836" si="651">F829+1</f>
        <v>43958</v>
      </c>
      <c r="H829" s="13">
        <f t="shared" ref="H829:H835" si="652">G829+1</f>
        <v>43959</v>
      </c>
      <c r="I829" s="27"/>
    </row>
    <row r="830" spans="1:20" x14ac:dyDescent="0.25">
      <c r="A830" s="4" t="str">
        <f t="shared" si="613"/>
        <v>Learning Commons Faciliators</v>
      </c>
      <c r="B830" s="9" t="s">
        <v>7</v>
      </c>
      <c r="C830" s="27"/>
      <c r="D830" s="13">
        <f t="shared" ref="D830:D836" si="653">D829+7</f>
        <v>43962</v>
      </c>
      <c r="E830" s="13">
        <f t="shared" si="649"/>
        <v>43963</v>
      </c>
      <c r="F830" s="13">
        <f t="shared" si="650"/>
        <v>43964</v>
      </c>
      <c r="G830" s="13">
        <f t="shared" si="651"/>
        <v>43965</v>
      </c>
      <c r="H830" s="13">
        <f t="shared" si="652"/>
        <v>43966</v>
      </c>
      <c r="I830" s="27"/>
    </row>
    <row r="831" spans="1:20" x14ac:dyDescent="0.25">
      <c r="A831" s="4" t="str">
        <f t="shared" si="613"/>
        <v>Learning Commons Faciliators</v>
      </c>
      <c r="B831" s="9" t="s">
        <v>7</v>
      </c>
      <c r="C831" s="27"/>
      <c r="D831" s="16"/>
      <c r="E831" s="13">
        <f>J831+1</f>
        <v>43970</v>
      </c>
      <c r="F831" s="13">
        <f t="shared" si="650"/>
        <v>43971</v>
      </c>
      <c r="G831" s="13">
        <f t="shared" si="651"/>
        <v>43972</v>
      </c>
      <c r="H831" s="13">
        <f t="shared" si="652"/>
        <v>43973</v>
      </c>
      <c r="I831" s="27"/>
      <c r="J831" s="17">
        <f>D830+7</f>
        <v>43969</v>
      </c>
    </row>
    <row r="832" spans="1:20" x14ac:dyDescent="0.25">
      <c r="A832" s="4" t="str">
        <f t="shared" si="613"/>
        <v>Learning Commons Faciliators</v>
      </c>
      <c r="B832" s="9" t="s">
        <v>7</v>
      </c>
      <c r="C832" s="27"/>
      <c r="D832" s="13">
        <f>J831+7</f>
        <v>43976</v>
      </c>
      <c r="E832" s="13">
        <f t="shared" ref="E832:E836" si="654">D832+1</f>
        <v>43977</v>
      </c>
      <c r="F832" s="13">
        <f t="shared" si="650"/>
        <v>43978</v>
      </c>
      <c r="G832" s="13">
        <f t="shared" si="651"/>
        <v>43979</v>
      </c>
      <c r="H832" s="13">
        <f t="shared" si="652"/>
        <v>43980</v>
      </c>
      <c r="I832" s="27"/>
    </row>
    <row r="833" spans="1:20" x14ac:dyDescent="0.25">
      <c r="A833" s="4" t="str">
        <f t="shared" si="613"/>
        <v>Learning Commons Faciliators</v>
      </c>
      <c r="B833" s="9" t="s">
        <v>8</v>
      </c>
      <c r="C833" s="27"/>
      <c r="D833" s="13">
        <f t="shared" si="653"/>
        <v>43983</v>
      </c>
      <c r="E833" s="13">
        <f t="shared" si="654"/>
        <v>43984</v>
      </c>
      <c r="F833" s="13">
        <f t="shared" si="650"/>
        <v>43985</v>
      </c>
      <c r="G833" s="13">
        <f t="shared" si="651"/>
        <v>43986</v>
      </c>
      <c r="H833" s="13">
        <f t="shared" si="652"/>
        <v>43987</v>
      </c>
      <c r="I833" s="27"/>
    </row>
    <row r="834" spans="1:20" x14ac:dyDescent="0.25">
      <c r="A834" s="4" t="str">
        <f t="shared" si="613"/>
        <v>Learning Commons Faciliators</v>
      </c>
      <c r="B834" s="9" t="s">
        <v>8</v>
      </c>
      <c r="C834" s="27"/>
      <c r="D834" s="13">
        <f t="shared" si="653"/>
        <v>43990</v>
      </c>
      <c r="E834" s="13">
        <f t="shared" si="654"/>
        <v>43991</v>
      </c>
      <c r="F834" s="13">
        <f t="shared" si="650"/>
        <v>43992</v>
      </c>
      <c r="G834" s="13">
        <f t="shared" si="651"/>
        <v>43993</v>
      </c>
      <c r="H834" s="13">
        <f t="shared" si="652"/>
        <v>43994</v>
      </c>
      <c r="I834" s="27"/>
    </row>
    <row r="835" spans="1:20" x14ac:dyDescent="0.25">
      <c r="A835" s="4" t="str">
        <f t="shared" si="613"/>
        <v>Learning Commons Faciliators</v>
      </c>
      <c r="B835" s="9" t="s">
        <v>8</v>
      </c>
      <c r="C835" s="27"/>
      <c r="D835" s="13">
        <f t="shared" si="653"/>
        <v>43997</v>
      </c>
      <c r="E835" s="13">
        <f t="shared" si="654"/>
        <v>43998</v>
      </c>
      <c r="F835" s="13">
        <f t="shared" si="650"/>
        <v>43999</v>
      </c>
      <c r="G835" s="13">
        <f t="shared" si="651"/>
        <v>44000</v>
      </c>
      <c r="H835" s="13">
        <f t="shared" si="652"/>
        <v>44001</v>
      </c>
      <c r="I835" s="27"/>
    </row>
    <row r="836" spans="1:20" x14ac:dyDescent="0.25">
      <c r="A836" s="4" t="str">
        <f t="shared" si="613"/>
        <v>Learning Commons Faciliators</v>
      </c>
      <c r="B836" s="9" t="s">
        <v>8</v>
      </c>
      <c r="C836" s="27"/>
      <c r="D836" s="13">
        <f t="shared" si="653"/>
        <v>44004</v>
      </c>
      <c r="E836" s="13">
        <f t="shared" si="654"/>
        <v>44005</v>
      </c>
      <c r="F836" s="13">
        <f t="shared" si="650"/>
        <v>44006</v>
      </c>
      <c r="G836" s="13">
        <f t="shared" si="651"/>
        <v>44007</v>
      </c>
      <c r="H836" s="12">
        <f>G836+1</f>
        <v>44008</v>
      </c>
      <c r="I836" s="27"/>
    </row>
    <row r="837" spans="1:20" x14ac:dyDescent="0.25">
      <c r="A837" s="4" t="str">
        <f t="shared" si="613"/>
        <v>Learning Commons Faciliators</v>
      </c>
      <c r="B837" s="9" t="s">
        <v>8</v>
      </c>
      <c r="C837" s="27"/>
      <c r="D837" s="11"/>
      <c r="E837" s="11"/>
      <c r="F837" s="20"/>
      <c r="G837" s="20"/>
      <c r="H837" s="20"/>
      <c r="I837" s="27"/>
      <c r="P837" s="15">
        <f>D836+7</f>
        <v>44011</v>
      </c>
      <c r="Q837" s="15">
        <f t="shared" ref="Q837" si="655">P837+1</f>
        <v>44012</v>
      </c>
    </row>
    <row r="838" spans="1:20" x14ac:dyDescent="0.25">
      <c r="A838" s="4" t="str">
        <f t="shared" si="613"/>
        <v>Learning Commons Faciliators</v>
      </c>
      <c r="B838" s="9" t="s">
        <v>9</v>
      </c>
      <c r="C838" s="27"/>
      <c r="D838" s="20"/>
      <c r="E838" s="20"/>
      <c r="F838" s="20"/>
      <c r="G838" s="11"/>
      <c r="H838" s="11"/>
      <c r="I838" s="27"/>
      <c r="L838" s="17">
        <f>Q837+1</f>
        <v>44013</v>
      </c>
      <c r="S838" s="15">
        <f>L838+1</f>
        <v>44014</v>
      </c>
      <c r="T838" s="15">
        <f>S838+1</f>
        <v>44015</v>
      </c>
    </row>
    <row r="839" spans="1:20" x14ac:dyDescent="0.25">
      <c r="A839" s="4" t="str">
        <f>A837</f>
        <v>Learning Commons Faciliators</v>
      </c>
      <c r="B839" s="9" t="s">
        <v>9</v>
      </c>
      <c r="C839" s="27"/>
      <c r="D839" s="11"/>
      <c r="E839" s="11"/>
      <c r="F839" s="11"/>
      <c r="G839" s="11"/>
      <c r="H839" s="11"/>
      <c r="I839" s="27"/>
      <c r="P839" s="15">
        <f>P837+7</f>
        <v>44018</v>
      </c>
      <c r="Q839" s="15">
        <f t="shared" ref="Q839:Q842" si="656">P839+1</f>
        <v>44019</v>
      </c>
      <c r="R839" s="15">
        <f t="shared" ref="R839:R842" si="657">Q839+1</f>
        <v>44020</v>
      </c>
      <c r="S839" s="15">
        <f t="shared" ref="S839:S842" si="658">R839+1</f>
        <v>44021</v>
      </c>
      <c r="T839" s="15">
        <f t="shared" ref="T839:T842" si="659">S839+1</f>
        <v>44022</v>
      </c>
    </row>
    <row r="840" spans="1:20" x14ac:dyDescent="0.25">
      <c r="A840" s="4" t="str">
        <f t="shared" si="613"/>
        <v>Learning Commons Faciliators</v>
      </c>
      <c r="B840" s="9" t="s">
        <v>9</v>
      </c>
      <c r="C840" s="27"/>
      <c r="D840" s="11"/>
      <c r="E840" s="11"/>
      <c r="F840" s="11"/>
      <c r="G840" s="11"/>
      <c r="H840" s="11"/>
      <c r="I840" s="27"/>
      <c r="P840" s="15">
        <f t="shared" ref="P840:P842" si="660">P839+7</f>
        <v>44025</v>
      </c>
      <c r="Q840" s="15">
        <f t="shared" si="656"/>
        <v>44026</v>
      </c>
      <c r="R840" s="15">
        <f t="shared" si="657"/>
        <v>44027</v>
      </c>
      <c r="S840" s="15">
        <f t="shared" si="658"/>
        <v>44028</v>
      </c>
      <c r="T840" s="15">
        <f t="shared" si="659"/>
        <v>44029</v>
      </c>
    </row>
    <row r="841" spans="1:20" x14ac:dyDescent="0.25">
      <c r="A841" s="4" t="str">
        <f t="shared" si="613"/>
        <v>Learning Commons Faciliators</v>
      </c>
      <c r="B841" s="9" t="s">
        <v>9</v>
      </c>
      <c r="C841" s="27"/>
      <c r="D841" s="11"/>
      <c r="E841" s="11"/>
      <c r="F841" s="11"/>
      <c r="G841" s="11"/>
      <c r="H841" s="11"/>
      <c r="I841" s="27"/>
      <c r="P841" s="15">
        <f t="shared" si="660"/>
        <v>44032</v>
      </c>
      <c r="Q841" s="15">
        <f t="shared" si="656"/>
        <v>44033</v>
      </c>
      <c r="R841" s="15">
        <f t="shared" si="657"/>
        <v>44034</v>
      </c>
      <c r="S841" s="15">
        <f t="shared" si="658"/>
        <v>44035</v>
      </c>
      <c r="T841" s="15">
        <f t="shared" si="659"/>
        <v>44036</v>
      </c>
    </row>
    <row r="842" spans="1:20" x14ac:dyDescent="0.25">
      <c r="A842" s="4" t="str">
        <f t="shared" si="613"/>
        <v>Learning Commons Faciliators</v>
      </c>
      <c r="B842" s="9" t="s">
        <v>9</v>
      </c>
      <c r="C842" s="27"/>
      <c r="D842" s="11"/>
      <c r="E842" s="11"/>
      <c r="F842" s="11"/>
      <c r="G842" s="11"/>
      <c r="H842" s="11"/>
      <c r="I842" s="27"/>
      <c r="P842" s="15">
        <f t="shared" si="660"/>
        <v>44039</v>
      </c>
      <c r="Q842" s="15">
        <f t="shared" si="656"/>
        <v>44040</v>
      </c>
      <c r="R842" s="15">
        <f t="shared" si="657"/>
        <v>44041</v>
      </c>
      <c r="S842" s="15">
        <f t="shared" si="658"/>
        <v>44042</v>
      </c>
      <c r="T842" s="15">
        <f t="shared" si="659"/>
        <v>44043</v>
      </c>
    </row>
    <row r="843" spans="1:20" s="22" customFormat="1" x14ac:dyDescent="0.25">
      <c r="A843" s="28"/>
      <c r="B843" s="28"/>
      <c r="C843" s="24"/>
      <c r="D843" s="24"/>
      <c r="E843" s="24"/>
      <c r="F843" s="24"/>
      <c r="G843" s="24"/>
      <c r="H843" s="24"/>
      <c r="I843" s="24"/>
      <c r="J843" s="24"/>
      <c r="K843" s="24"/>
      <c r="L843" s="24"/>
      <c r="M843" s="24"/>
      <c r="N843" s="24"/>
      <c r="O843" s="24"/>
      <c r="P843" s="24"/>
    </row>
    <row r="844" spans="1:20" x14ac:dyDescent="0.25">
      <c r="A844" s="23" t="str">
        <f>Schedules!A16</f>
        <v>Student Support Workers</v>
      </c>
      <c r="B844" s="9" t="s">
        <v>64</v>
      </c>
      <c r="C844" s="27"/>
      <c r="D844" s="21"/>
      <c r="E844" s="21"/>
      <c r="F844" s="21"/>
      <c r="G844" s="15"/>
      <c r="H844" s="15"/>
      <c r="I844" s="27"/>
      <c r="P844" s="12"/>
      <c r="Q844" s="12"/>
      <c r="R844" s="12"/>
      <c r="S844" s="15">
        <f>S845-7</f>
        <v>43678</v>
      </c>
      <c r="T844" s="15">
        <f t="shared" ref="T844:T846" si="661">S844+1</f>
        <v>43679</v>
      </c>
    </row>
    <row r="845" spans="1:20" x14ac:dyDescent="0.25">
      <c r="A845" s="4" t="str">
        <f>A844</f>
        <v>Student Support Workers</v>
      </c>
      <c r="B845" s="9" t="s">
        <v>64</v>
      </c>
      <c r="C845" s="27"/>
      <c r="D845" s="15"/>
      <c r="E845" s="15"/>
      <c r="F845" s="15"/>
      <c r="G845" s="15"/>
      <c r="H845" s="15"/>
      <c r="I845" s="27"/>
      <c r="P845" s="17">
        <f>P846-7</f>
        <v>43682</v>
      </c>
      <c r="Q845" s="15">
        <f>P845+1</f>
        <v>43683</v>
      </c>
      <c r="R845" s="15">
        <f>Q845+1</f>
        <v>43684</v>
      </c>
      <c r="S845" s="15">
        <f t="shared" ref="S845:S846" si="662">R845+1</f>
        <v>43685</v>
      </c>
      <c r="T845" s="15">
        <f t="shared" si="661"/>
        <v>43686</v>
      </c>
    </row>
    <row r="846" spans="1:20" x14ac:dyDescent="0.25">
      <c r="A846" s="4" t="str">
        <f t="shared" ref="A846:A902" si="663">A845</f>
        <v>Student Support Workers</v>
      </c>
      <c r="B846" s="9" t="s">
        <v>64</v>
      </c>
      <c r="C846" s="27"/>
      <c r="D846" s="15"/>
      <c r="E846" s="15"/>
      <c r="F846" s="15"/>
      <c r="G846" s="15"/>
      <c r="H846" s="15"/>
      <c r="I846" s="27"/>
      <c r="P846" s="15">
        <f>P847-7</f>
        <v>43689</v>
      </c>
      <c r="Q846" s="15">
        <f>P846+1</f>
        <v>43690</v>
      </c>
      <c r="R846" s="15">
        <f>Q846+1</f>
        <v>43691</v>
      </c>
      <c r="S846" s="15">
        <f t="shared" si="662"/>
        <v>43692</v>
      </c>
      <c r="T846" s="15">
        <f t="shared" si="661"/>
        <v>43693</v>
      </c>
    </row>
    <row r="847" spans="1:20" x14ac:dyDescent="0.25">
      <c r="A847" s="4" t="str">
        <f t="shared" si="663"/>
        <v>Student Support Workers</v>
      </c>
      <c r="B847" s="9" t="s">
        <v>64</v>
      </c>
      <c r="C847" s="27"/>
      <c r="D847" s="15"/>
      <c r="E847" s="12">
        <f>P847+1</f>
        <v>43697</v>
      </c>
      <c r="F847" s="12">
        <f t="shared" ref="F847" si="664">E847+1</f>
        <v>43698</v>
      </c>
      <c r="G847" s="12">
        <f>F847+1</f>
        <v>43699</v>
      </c>
      <c r="H847" s="12">
        <f>G847+1</f>
        <v>43700</v>
      </c>
      <c r="I847" s="27"/>
      <c r="P847" s="15">
        <f>D848-7</f>
        <v>43696</v>
      </c>
    </row>
    <row r="848" spans="1:20" x14ac:dyDescent="0.25">
      <c r="A848" s="4" t="str">
        <f t="shared" si="663"/>
        <v>Student Support Workers</v>
      </c>
      <c r="B848" s="9" t="s">
        <v>64</v>
      </c>
      <c r="C848" s="27"/>
      <c r="D848" s="14">
        <v>43703</v>
      </c>
      <c r="E848" s="12">
        <f>D848+1</f>
        <v>43704</v>
      </c>
      <c r="F848" s="12">
        <f>E848+1</f>
        <v>43705</v>
      </c>
      <c r="G848" s="12">
        <f>F848+1</f>
        <v>43706</v>
      </c>
      <c r="H848" s="12">
        <f>G848+1</f>
        <v>43707</v>
      </c>
      <c r="I848" s="27"/>
    </row>
    <row r="849" spans="1:10" x14ac:dyDescent="0.25">
      <c r="A849" s="4" t="str">
        <f t="shared" si="663"/>
        <v>Student Support Workers</v>
      </c>
      <c r="B849" s="9" t="s">
        <v>65</v>
      </c>
      <c r="C849" s="27"/>
      <c r="D849" s="16"/>
      <c r="E849" s="12">
        <f>J849+1</f>
        <v>43711</v>
      </c>
      <c r="F849" s="12">
        <f t="shared" ref="F849:F852" si="665">E849+1</f>
        <v>43712</v>
      </c>
      <c r="G849" s="12">
        <f t="shared" ref="G849:G852" si="666">F849+1</f>
        <v>43713</v>
      </c>
      <c r="H849" s="12">
        <f t="shared" ref="H849:H852" si="667">G849+1</f>
        <v>43714</v>
      </c>
      <c r="I849" s="27"/>
      <c r="J849" s="17">
        <f>D848+7</f>
        <v>43710</v>
      </c>
    </row>
    <row r="850" spans="1:10" x14ac:dyDescent="0.25">
      <c r="A850" s="4" t="str">
        <f t="shared" si="663"/>
        <v>Student Support Workers</v>
      </c>
      <c r="B850" s="9" t="s">
        <v>65</v>
      </c>
      <c r="C850" s="27"/>
      <c r="D850" s="13">
        <f>J849+7</f>
        <v>43717</v>
      </c>
      <c r="E850" s="13">
        <f t="shared" ref="E850:E852" si="668">D850+1</f>
        <v>43718</v>
      </c>
      <c r="F850" s="13">
        <f t="shared" si="665"/>
        <v>43719</v>
      </c>
      <c r="G850" s="13">
        <f t="shared" si="666"/>
        <v>43720</v>
      </c>
      <c r="H850" s="13">
        <f t="shared" si="667"/>
        <v>43721</v>
      </c>
      <c r="I850" s="27"/>
    </row>
    <row r="851" spans="1:10" x14ac:dyDescent="0.25">
      <c r="A851" s="4" t="str">
        <f t="shared" si="663"/>
        <v>Student Support Workers</v>
      </c>
      <c r="B851" s="9" t="s">
        <v>65</v>
      </c>
      <c r="C851" s="27"/>
      <c r="D851" s="13">
        <f t="shared" ref="D851:D882" si="669">D850+7</f>
        <v>43724</v>
      </c>
      <c r="E851" s="13">
        <f t="shared" si="668"/>
        <v>43725</v>
      </c>
      <c r="F851" s="13">
        <f t="shared" si="665"/>
        <v>43726</v>
      </c>
      <c r="G851" s="13">
        <f t="shared" si="666"/>
        <v>43727</v>
      </c>
      <c r="H851" s="13">
        <f t="shared" si="667"/>
        <v>43728</v>
      </c>
      <c r="I851" s="27"/>
    </row>
    <row r="852" spans="1:10" x14ac:dyDescent="0.25">
      <c r="A852" s="4" t="str">
        <f t="shared" si="663"/>
        <v>Student Support Workers</v>
      </c>
      <c r="B852" s="9" t="s">
        <v>65</v>
      </c>
      <c r="C852" s="27"/>
      <c r="D852" s="13">
        <f t="shared" si="669"/>
        <v>43731</v>
      </c>
      <c r="E852" s="13">
        <f t="shared" si="668"/>
        <v>43732</v>
      </c>
      <c r="F852" s="13">
        <f t="shared" si="665"/>
        <v>43733</v>
      </c>
      <c r="G852" s="13">
        <f t="shared" si="666"/>
        <v>43734</v>
      </c>
      <c r="H852" s="13">
        <f t="shared" si="667"/>
        <v>43735</v>
      </c>
      <c r="I852" s="27"/>
    </row>
    <row r="853" spans="1:10" x14ac:dyDescent="0.25">
      <c r="A853" s="4" t="str">
        <f t="shared" si="663"/>
        <v>Student Support Workers</v>
      </c>
      <c r="B853" s="9" t="s">
        <v>65</v>
      </c>
      <c r="C853" s="27"/>
      <c r="D853" s="13">
        <f t="shared" si="669"/>
        <v>43738</v>
      </c>
      <c r="E853" s="20"/>
      <c r="F853" s="20"/>
      <c r="G853" s="20"/>
      <c r="H853" s="20"/>
      <c r="I853" s="27"/>
    </row>
    <row r="854" spans="1:10" x14ac:dyDescent="0.25">
      <c r="A854" s="4" t="str">
        <f t="shared" si="663"/>
        <v>Student Support Workers</v>
      </c>
      <c r="B854" s="9" t="s">
        <v>66</v>
      </c>
      <c r="C854" s="27"/>
      <c r="D854" s="21"/>
      <c r="E854" s="13">
        <f>D853+1</f>
        <v>43739</v>
      </c>
      <c r="F854" s="13">
        <f>E854+1</f>
        <v>43740</v>
      </c>
      <c r="G854" s="13">
        <f>F854+1</f>
        <v>43741</v>
      </c>
      <c r="H854" s="13">
        <f>G854+1</f>
        <v>43742</v>
      </c>
      <c r="I854" s="27"/>
    </row>
    <row r="855" spans="1:10" x14ac:dyDescent="0.25">
      <c r="A855" s="4" t="str">
        <f t="shared" si="663"/>
        <v>Student Support Workers</v>
      </c>
      <c r="B855" s="9" t="s">
        <v>66</v>
      </c>
      <c r="C855" s="27"/>
      <c r="D855" s="13">
        <f>D853+7</f>
        <v>43745</v>
      </c>
      <c r="E855" s="13">
        <f t="shared" ref="E855" si="670">D855+1</f>
        <v>43746</v>
      </c>
      <c r="F855" s="13">
        <f t="shared" ref="F855" si="671">E855+1</f>
        <v>43747</v>
      </c>
      <c r="G855" s="13">
        <f t="shared" ref="G855:G858" si="672">F855+1</f>
        <v>43748</v>
      </c>
      <c r="H855" s="13">
        <f t="shared" ref="H855:H856" si="673">G855+1</f>
        <v>43749</v>
      </c>
      <c r="I855" s="27"/>
    </row>
    <row r="856" spans="1:10" x14ac:dyDescent="0.25">
      <c r="A856" s="4" t="str">
        <f t="shared" si="663"/>
        <v>Student Support Workers</v>
      </c>
      <c r="B856" s="9" t="s">
        <v>66</v>
      </c>
      <c r="C856" s="27"/>
      <c r="D856" s="16"/>
      <c r="E856" s="12">
        <f>J856+1</f>
        <v>43753</v>
      </c>
      <c r="F856" s="13">
        <f>E856+1</f>
        <v>43754</v>
      </c>
      <c r="G856" s="13">
        <f t="shared" si="672"/>
        <v>43755</v>
      </c>
      <c r="H856" s="13">
        <f t="shared" si="673"/>
        <v>43756</v>
      </c>
      <c r="I856" s="27"/>
      <c r="J856" s="17">
        <f>D855+7</f>
        <v>43752</v>
      </c>
    </row>
    <row r="857" spans="1:10" x14ac:dyDescent="0.25">
      <c r="A857" s="4" t="str">
        <f t="shared" si="663"/>
        <v>Student Support Workers</v>
      </c>
      <c r="B857" s="9" t="s">
        <v>66</v>
      </c>
      <c r="D857" s="13">
        <f>J856+7</f>
        <v>43759</v>
      </c>
      <c r="E857" s="13">
        <f t="shared" ref="E857:E858" si="674">D857+1</f>
        <v>43760</v>
      </c>
      <c r="F857" s="13">
        <f t="shared" ref="F857:F858" si="675">E857+1</f>
        <v>43761</v>
      </c>
      <c r="G857" s="13">
        <f t="shared" si="672"/>
        <v>43762</v>
      </c>
      <c r="H857" s="12">
        <f>G857+1</f>
        <v>43763</v>
      </c>
    </row>
    <row r="858" spans="1:10" x14ac:dyDescent="0.25">
      <c r="A858" s="4" t="str">
        <f t="shared" si="663"/>
        <v>Student Support Workers</v>
      </c>
      <c r="B858" s="9" t="s">
        <v>66</v>
      </c>
      <c r="C858" s="27"/>
      <c r="D858" s="13">
        <f t="shared" si="669"/>
        <v>43766</v>
      </c>
      <c r="E858" s="13">
        <f t="shared" si="674"/>
        <v>43767</v>
      </c>
      <c r="F858" s="13">
        <f t="shared" si="675"/>
        <v>43768</v>
      </c>
      <c r="G858" s="13">
        <f t="shared" si="672"/>
        <v>43769</v>
      </c>
      <c r="H858" s="20"/>
      <c r="I858" s="27"/>
    </row>
    <row r="859" spans="1:10" x14ac:dyDescent="0.25">
      <c r="A859" s="4" t="str">
        <f t="shared" si="663"/>
        <v>Student Support Workers</v>
      </c>
      <c r="B859" s="9" t="s">
        <v>67</v>
      </c>
      <c r="C859" s="27"/>
      <c r="D859" s="21"/>
      <c r="E859" s="21"/>
      <c r="F859" s="21"/>
      <c r="G859" s="21"/>
      <c r="H859" s="13">
        <f>G858+1</f>
        <v>43770</v>
      </c>
      <c r="I859" s="27"/>
    </row>
    <row r="860" spans="1:10" x14ac:dyDescent="0.25">
      <c r="A860" s="4" t="str">
        <f>A858</f>
        <v>Student Support Workers</v>
      </c>
      <c r="B860" s="9" t="s">
        <v>67</v>
      </c>
      <c r="C860" s="27"/>
      <c r="D860" s="13">
        <f>D858+7</f>
        <v>43773</v>
      </c>
      <c r="E860" s="13">
        <f t="shared" ref="E860" si="676">D860+1</f>
        <v>43774</v>
      </c>
      <c r="F860" s="13">
        <f t="shared" ref="F860" si="677">E860+1</f>
        <v>43775</v>
      </c>
      <c r="G860" s="13">
        <f t="shared" ref="G860:G861" si="678">F860+1</f>
        <v>43776</v>
      </c>
      <c r="H860" s="13">
        <f t="shared" ref="H860:H861" si="679">G860+1</f>
        <v>43777</v>
      </c>
      <c r="I860" s="27"/>
    </row>
    <row r="861" spans="1:10" x14ac:dyDescent="0.25">
      <c r="A861" s="4" t="str">
        <f t="shared" si="663"/>
        <v>Student Support Workers</v>
      </c>
      <c r="B861" s="9" t="s">
        <v>67</v>
      </c>
      <c r="C861" s="27"/>
      <c r="D861" s="16"/>
      <c r="E861" s="12">
        <f>J861+1</f>
        <v>43781</v>
      </c>
      <c r="F861" s="13">
        <f>E861+1</f>
        <v>43782</v>
      </c>
      <c r="G861" s="13">
        <f t="shared" si="678"/>
        <v>43783</v>
      </c>
      <c r="H861" s="13">
        <f t="shared" si="679"/>
        <v>43784</v>
      </c>
      <c r="I861" s="27"/>
      <c r="J861" s="17">
        <f>D860+7</f>
        <v>43780</v>
      </c>
    </row>
    <row r="862" spans="1:10" x14ac:dyDescent="0.25">
      <c r="A862" s="4" t="str">
        <f t="shared" si="663"/>
        <v>Student Support Workers</v>
      </c>
      <c r="B862" s="9" t="s">
        <v>67</v>
      </c>
      <c r="D862" s="13">
        <f>J861+7</f>
        <v>43787</v>
      </c>
      <c r="E862" s="13">
        <f t="shared" ref="E862:E866" si="680">D862+1</f>
        <v>43788</v>
      </c>
      <c r="F862" s="13">
        <f t="shared" ref="F862:F866" si="681">E862+1</f>
        <v>43789</v>
      </c>
      <c r="G862" s="12">
        <f>F862+1</f>
        <v>43790</v>
      </c>
      <c r="H862" s="12">
        <f>G862+1</f>
        <v>43791</v>
      </c>
    </row>
    <row r="863" spans="1:10" x14ac:dyDescent="0.25">
      <c r="A863" s="4" t="str">
        <f t="shared" si="663"/>
        <v>Student Support Workers</v>
      </c>
      <c r="B863" s="9" t="s">
        <v>67</v>
      </c>
      <c r="C863" s="27"/>
      <c r="D863" s="13">
        <f t="shared" si="669"/>
        <v>43794</v>
      </c>
      <c r="E863" s="13">
        <f t="shared" si="680"/>
        <v>43795</v>
      </c>
      <c r="F863" s="13">
        <f t="shared" si="681"/>
        <v>43796</v>
      </c>
      <c r="G863" s="13">
        <f t="shared" ref="G863:G866" si="682">F863+1</f>
        <v>43797</v>
      </c>
      <c r="H863" s="13">
        <f t="shared" ref="H863:H866" si="683">G863+1</f>
        <v>43798</v>
      </c>
      <c r="I863" s="27"/>
    </row>
    <row r="864" spans="1:10" x14ac:dyDescent="0.25">
      <c r="A864" s="4" t="str">
        <f>A863</f>
        <v>Student Support Workers</v>
      </c>
      <c r="B864" s="9" t="s">
        <v>68</v>
      </c>
      <c r="C864" s="27"/>
      <c r="D864" s="13">
        <f>D863+7</f>
        <v>43801</v>
      </c>
      <c r="E864" s="13">
        <f t="shared" si="680"/>
        <v>43802</v>
      </c>
      <c r="F864" s="13">
        <f t="shared" si="681"/>
        <v>43803</v>
      </c>
      <c r="G864" s="13">
        <f t="shared" si="682"/>
        <v>43804</v>
      </c>
      <c r="H864" s="13">
        <f t="shared" si="683"/>
        <v>43805</v>
      </c>
      <c r="I864" s="27"/>
    </row>
    <row r="865" spans="1:20" x14ac:dyDescent="0.25">
      <c r="A865" s="4" t="str">
        <f t="shared" si="663"/>
        <v>Student Support Workers</v>
      </c>
      <c r="B865" s="9" t="s">
        <v>68</v>
      </c>
      <c r="C865" s="27"/>
      <c r="D865" s="13">
        <f t="shared" si="669"/>
        <v>43808</v>
      </c>
      <c r="E865" s="13">
        <f t="shared" si="680"/>
        <v>43809</v>
      </c>
      <c r="F865" s="13">
        <f t="shared" si="681"/>
        <v>43810</v>
      </c>
      <c r="G865" s="13">
        <f t="shared" si="682"/>
        <v>43811</v>
      </c>
      <c r="H865" s="13">
        <f t="shared" si="683"/>
        <v>43812</v>
      </c>
      <c r="I865" s="27"/>
    </row>
    <row r="866" spans="1:20" x14ac:dyDescent="0.25">
      <c r="A866" s="4" t="str">
        <f t="shared" si="663"/>
        <v>Student Support Workers</v>
      </c>
      <c r="B866" s="9" t="s">
        <v>68</v>
      </c>
      <c r="C866" s="27"/>
      <c r="D866" s="13">
        <f t="shared" si="669"/>
        <v>43815</v>
      </c>
      <c r="E866" s="13">
        <f t="shared" si="680"/>
        <v>43816</v>
      </c>
      <c r="F866" s="13">
        <f t="shared" si="681"/>
        <v>43817</v>
      </c>
      <c r="G866" s="13">
        <f t="shared" si="682"/>
        <v>43818</v>
      </c>
      <c r="H866" s="13">
        <f t="shared" si="683"/>
        <v>43819</v>
      </c>
      <c r="I866" s="27"/>
    </row>
    <row r="867" spans="1:20" x14ac:dyDescent="0.25">
      <c r="A867" s="4" t="str">
        <f t="shared" si="663"/>
        <v>Student Support Workers</v>
      </c>
      <c r="B867" s="9" t="s">
        <v>68</v>
      </c>
      <c r="D867" s="11"/>
      <c r="E867" s="11"/>
      <c r="F867" s="16"/>
      <c r="G867" s="16"/>
      <c r="H867" s="11"/>
      <c r="L867" s="17">
        <f>Q867+1</f>
        <v>43824</v>
      </c>
      <c r="M867" s="17">
        <f>L867+1</f>
        <v>43825</v>
      </c>
      <c r="O867" s="27"/>
      <c r="P867" s="15">
        <f>D866+7</f>
        <v>43822</v>
      </c>
      <c r="Q867" s="15">
        <f>P867+1</f>
        <v>43823</v>
      </c>
      <c r="T867" s="15">
        <f>M867+1</f>
        <v>43826</v>
      </c>
    </row>
    <row r="868" spans="1:20" x14ac:dyDescent="0.25">
      <c r="A868" s="4" t="str">
        <f t="shared" si="663"/>
        <v>Student Support Workers</v>
      </c>
      <c r="B868" s="9" t="s">
        <v>68</v>
      </c>
      <c r="D868" s="11"/>
      <c r="E868" s="11"/>
      <c r="F868" s="20"/>
      <c r="G868" s="20"/>
      <c r="H868" s="20"/>
      <c r="P868" s="15">
        <f>P867+7</f>
        <v>43829</v>
      </c>
      <c r="Q868" s="15">
        <f>P868+1</f>
        <v>43830</v>
      </c>
    </row>
    <row r="869" spans="1:20" x14ac:dyDescent="0.25">
      <c r="A869" s="4" t="str">
        <f t="shared" si="663"/>
        <v>Student Support Workers</v>
      </c>
      <c r="B869" s="9" t="s">
        <v>69</v>
      </c>
      <c r="D869" s="20"/>
      <c r="E869" s="20"/>
      <c r="F869" s="16"/>
      <c r="G869" s="11"/>
      <c r="H869" s="11"/>
      <c r="L869" s="17">
        <f>Q868+1</f>
        <v>43831</v>
      </c>
      <c r="S869" s="15">
        <f>L869+1</f>
        <v>43832</v>
      </c>
      <c r="T869" s="15">
        <f>S869+1</f>
        <v>43833</v>
      </c>
    </row>
    <row r="870" spans="1:20" x14ac:dyDescent="0.25">
      <c r="A870" s="4" t="str">
        <f>A868</f>
        <v>Student Support Workers</v>
      </c>
      <c r="B870" s="9" t="s">
        <v>69</v>
      </c>
      <c r="C870" s="27"/>
      <c r="D870" s="13">
        <f>P868+7</f>
        <v>43836</v>
      </c>
      <c r="E870" s="13">
        <f t="shared" ref="E870:E875" si="684">D870+1</f>
        <v>43837</v>
      </c>
      <c r="F870" s="13">
        <f t="shared" ref="F870:F875" si="685">E870+1</f>
        <v>43838</v>
      </c>
      <c r="G870" s="13">
        <f t="shared" ref="G870:G875" si="686">F870+1</f>
        <v>43839</v>
      </c>
      <c r="H870" s="13">
        <f t="shared" ref="H870:H875" si="687">G870+1</f>
        <v>43840</v>
      </c>
      <c r="I870" s="27"/>
    </row>
    <row r="871" spans="1:20" x14ac:dyDescent="0.25">
      <c r="A871" s="4" t="str">
        <f t="shared" si="663"/>
        <v>Student Support Workers</v>
      </c>
      <c r="B871" s="9" t="s">
        <v>69</v>
      </c>
      <c r="C871" s="27"/>
      <c r="D871" s="13">
        <f t="shared" si="669"/>
        <v>43843</v>
      </c>
      <c r="E871" s="13">
        <f t="shared" si="684"/>
        <v>43844</v>
      </c>
      <c r="F871" s="13">
        <f t="shared" si="685"/>
        <v>43845</v>
      </c>
      <c r="G871" s="13">
        <f t="shared" si="686"/>
        <v>43846</v>
      </c>
      <c r="H871" s="13">
        <f t="shared" si="687"/>
        <v>43847</v>
      </c>
      <c r="I871" s="27"/>
    </row>
    <row r="872" spans="1:20" x14ac:dyDescent="0.25">
      <c r="A872" s="4" t="str">
        <f t="shared" si="663"/>
        <v>Student Support Workers</v>
      </c>
      <c r="B872" s="9" t="s">
        <v>69</v>
      </c>
      <c r="C872" s="27"/>
      <c r="D872" s="13">
        <f t="shared" si="669"/>
        <v>43850</v>
      </c>
      <c r="E872" s="13">
        <f t="shared" si="684"/>
        <v>43851</v>
      </c>
      <c r="F872" s="13">
        <f t="shared" si="685"/>
        <v>43852</v>
      </c>
      <c r="G872" s="13">
        <f t="shared" si="686"/>
        <v>43853</v>
      </c>
      <c r="H872" s="13">
        <f t="shared" si="687"/>
        <v>43854</v>
      </c>
      <c r="I872" s="27"/>
    </row>
    <row r="873" spans="1:20" x14ac:dyDescent="0.25">
      <c r="A873" s="4" t="str">
        <f t="shared" si="663"/>
        <v>Student Support Workers</v>
      </c>
      <c r="B873" s="9" t="s">
        <v>69</v>
      </c>
      <c r="C873" s="27"/>
      <c r="D873" s="13">
        <f t="shared" si="669"/>
        <v>43857</v>
      </c>
      <c r="E873" s="13">
        <f t="shared" si="684"/>
        <v>43858</v>
      </c>
      <c r="F873" s="13">
        <f t="shared" si="685"/>
        <v>43859</v>
      </c>
      <c r="G873" s="13">
        <f t="shared" si="686"/>
        <v>43860</v>
      </c>
      <c r="H873" s="13">
        <f t="shared" si="687"/>
        <v>43861</v>
      </c>
      <c r="I873" s="27"/>
    </row>
    <row r="874" spans="1:20" x14ac:dyDescent="0.25">
      <c r="A874" s="4" t="str">
        <f>A873</f>
        <v>Student Support Workers</v>
      </c>
      <c r="B874" s="9" t="s">
        <v>70</v>
      </c>
      <c r="C874" s="27"/>
      <c r="D874" s="13">
        <f>D873+7</f>
        <v>43864</v>
      </c>
      <c r="E874" s="13">
        <f t="shared" si="684"/>
        <v>43865</v>
      </c>
      <c r="F874" s="13">
        <f t="shared" si="685"/>
        <v>43866</v>
      </c>
      <c r="G874" s="13">
        <f t="shared" si="686"/>
        <v>43867</v>
      </c>
      <c r="H874" s="13">
        <f t="shared" si="687"/>
        <v>43868</v>
      </c>
      <c r="I874" s="27"/>
    </row>
    <row r="875" spans="1:20" x14ac:dyDescent="0.25">
      <c r="A875" s="4" t="str">
        <f t="shared" si="663"/>
        <v>Student Support Workers</v>
      </c>
      <c r="B875" s="9" t="s">
        <v>70</v>
      </c>
      <c r="C875" s="27"/>
      <c r="D875" s="13">
        <f t="shared" si="669"/>
        <v>43871</v>
      </c>
      <c r="E875" s="13">
        <f t="shared" si="684"/>
        <v>43872</v>
      </c>
      <c r="F875" s="13">
        <f t="shared" si="685"/>
        <v>43873</v>
      </c>
      <c r="G875" s="13">
        <f t="shared" si="686"/>
        <v>43874</v>
      </c>
      <c r="H875" s="13">
        <f t="shared" si="687"/>
        <v>43875</v>
      </c>
      <c r="I875" s="27"/>
    </row>
    <row r="876" spans="1:20" x14ac:dyDescent="0.25">
      <c r="A876" s="4" t="str">
        <f t="shared" si="663"/>
        <v>Student Support Workers</v>
      </c>
      <c r="B876" s="9" t="s">
        <v>70</v>
      </c>
      <c r="D876" s="16"/>
      <c r="E876" s="11"/>
      <c r="F876" s="11"/>
      <c r="G876" s="11"/>
      <c r="H876" s="11"/>
      <c r="J876" s="17">
        <f>D875+7</f>
        <v>43878</v>
      </c>
      <c r="Q876" s="15">
        <f>J876+1</f>
        <v>43879</v>
      </c>
      <c r="R876" s="15">
        <f>Q876+1</f>
        <v>43880</v>
      </c>
      <c r="S876" s="15">
        <f>R876+1</f>
        <v>43881</v>
      </c>
      <c r="T876" s="15">
        <f>S876+1</f>
        <v>43882</v>
      </c>
    </row>
    <row r="877" spans="1:20" x14ac:dyDescent="0.25">
      <c r="A877" s="4" t="str">
        <f t="shared" si="663"/>
        <v>Student Support Workers</v>
      </c>
      <c r="B877" s="9" t="s">
        <v>70</v>
      </c>
      <c r="C877" s="27"/>
      <c r="D877" s="13">
        <f>J876+7</f>
        <v>43885</v>
      </c>
      <c r="E877" s="13">
        <f t="shared" ref="E877:E882" si="688">D877+1</f>
        <v>43886</v>
      </c>
      <c r="F877" s="13">
        <f t="shared" ref="F877:F881" si="689">E877+1</f>
        <v>43887</v>
      </c>
      <c r="G877" s="13">
        <f t="shared" ref="G877:G881" si="690">F877+1</f>
        <v>43888</v>
      </c>
      <c r="H877" s="13">
        <f t="shared" ref="H877:H881" si="691">G877+1</f>
        <v>43889</v>
      </c>
      <c r="I877" s="27"/>
    </row>
    <row r="878" spans="1:20" x14ac:dyDescent="0.25">
      <c r="A878" s="4" t="str">
        <f>A877</f>
        <v>Student Support Workers</v>
      </c>
      <c r="B878" s="9" t="s">
        <v>71</v>
      </c>
      <c r="C878" s="27"/>
      <c r="D878" s="13">
        <f>D877+7</f>
        <v>43892</v>
      </c>
      <c r="E878" s="13">
        <f t="shared" si="688"/>
        <v>43893</v>
      </c>
      <c r="F878" s="13">
        <f t="shared" si="689"/>
        <v>43894</v>
      </c>
      <c r="G878" s="13">
        <f t="shared" si="690"/>
        <v>43895</v>
      </c>
      <c r="H878" s="13">
        <f t="shared" si="691"/>
        <v>43896</v>
      </c>
      <c r="I878" s="27"/>
    </row>
    <row r="879" spans="1:20" x14ac:dyDescent="0.25">
      <c r="A879" s="4" t="str">
        <f t="shared" si="663"/>
        <v>Student Support Workers</v>
      </c>
      <c r="B879" s="9" t="s">
        <v>71</v>
      </c>
      <c r="C879" s="27"/>
      <c r="D879" s="13">
        <f t="shared" si="669"/>
        <v>43899</v>
      </c>
      <c r="E879" s="13">
        <f t="shared" si="688"/>
        <v>43900</v>
      </c>
      <c r="F879" s="13">
        <f t="shared" si="689"/>
        <v>43901</v>
      </c>
      <c r="G879" s="13">
        <f t="shared" si="690"/>
        <v>43902</v>
      </c>
      <c r="H879" s="13">
        <f t="shared" si="691"/>
        <v>43903</v>
      </c>
      <c r="I879" s="27"/>
    </row>
    <row r="880" spans="1:20" x14ac:dyDescent="0.25">
      <c r="A880" s="4" t="str">
        <f t="shared" si="663"/>
        <v>Student Support Workers</v>
      </c>
      <c r="B880" s="9" t="s">
        <v>71</v>
      </c>
      <c r="C880" s="27"/>
      <c r="D880" s="13">
        <f t="shared" si="669"/>
        <v>43906</v>
      </c>
      <c r="E880" s="13">
        <f t="shared" si="688"/>
        <v>43907</v>
      </c>
      <c r="F880" s="13">
        <f t="shared" si="689"/>
        <v>43908</v>
      </c>
      <c r="G880" s="13">
        <f t="shared" si="690"/>
        <v>43909</v>
      </c>
      <c r="H880" s="13">
        <f t="shared" si="691"/>
        <v>43910</v>
      </c>
      <c r="I880" s="27"/>
    </row>
    <row r="881" spans="1:20" x14ac:dyDescent="0.25">
      <c r="A881" s="4" t="str">
        <f t="shared" si="663"/>
        <v>Student Support Workers</v>
      </c>
      <c r="B881" s="9" t="s">
        <v>71</v>
      </c>
      <c r="C881" s="27"/>
      <c r="D881" s="13">
        <f t="shared" si="669"/>
        <v>43913</v>
      </c>
      <c r="E881" s="13">
        <f t="shared" si="688"/>
        <v>43914</v>
      </c>
      <c r="F881" s="13">
        <f t="shared" si="689"/>
        <v>43915</v>
      </c>
      <c r="G881" s="13">
        <f t="shared" si="690"/>
        <v>43916</v>
      </c>
      <c r="H881" s="13">
        <f t="shared" si="691"/>
        <v>43917</v>
      </c>
      <c r="I881" s="27"/>
    </row>
    <row r="882" spans="1:20" x14ac:dyDescent="0.25">
      <c r="A882" s="4" t="str">
        <f t="shared" si="663"/>
        <v>Student Support Workers</v>
      </c>
      <c r="B882" s="9" t="s">
        <v>71</v>
      </c>
      <c r="C882" s="27"/>
      <c r="D882" s="13">
        <f t="shared" si="669"/>
        <v>43920</v>
      </c>
      <c r="E882" s="13">
        <f t="shared" si="688"/>
        <v>43921</v>
      </c>
      <c r="F882" s="20"/>
      <c r="G882" s="20"/>
      <c r="H882" s="20"/>
      <c r="I882" s="27"/>
    </row>
    <row r="883" spans="1:20" x14ac:dyDescent="0.25">
      <c r="A883" s="4" t="str">
        <f t="shared" si="663"/>
        <v>Student Support Workers</v>
      </c>
      <c r="B883" s="9" t="s">
        <v>6</v>
      </c>
      <c r="C883" s="27"/>
      <c r="D883" s="21"/>
      <c r="E883" s="21"/>
      <c r="F883" s="13">
        <f>E882+1</f>
        <v>43922</v>
      </c>
      <c r="G883" s="13">
        <f>F883+1</f>
        <v>43923</v>
      </c>
      <c r="H883" s="13">
        <f>G883+1</f>
        <v>43924</v>
      </c>
      <c r="I883" s="27"/>
    </row>
    <row r="884" spans="1:20" x14ac:dyDescent="0.25">
      <c r="A884" s="4" t="str">
        <f>A882</f>
        <v>Student Support Workers</v>
      </c>
      <c r="B884" s="9" t="s">
        <v>6</v>
      </c>
      <c r="D884" s="13">
        <f>D882+7</f>
        <v>43927</v>
      </c>
      <c r="E884" s="13">
        <f t="shared" ref="E884" si="692">D884+1</f>
        <v>43928</v>
      </c>
      <c r="F884" s="13">
        <f t="shared" ref="F884" si="693">E884+1</f>
        <v>43929</v>
      </c>
      <c r="G884" s="13">
        <f t="shared" ref="G884" si="694">F884+1</f>
        <v>43930</v>
      </c>
      <c r="H884" s="16"/>
      <c r="N884" s="17">
        <f>G884+1</f>
        <v>43931</v>
      </c>
    </row>
    <row r="885" spans="1:20" x14ac:dyDescent="0.25">
      <c r="A885" s="4" t="str">
        <f t="shared" si="663"/>
        <v>Student Support Workers</v>
      </c>
      <c r="B885" s="9" t="s">
        <v>6</v>
      </c>
      <c r="D885" s="16"/>
      <c r="E885" s="11"/>
      <c r="F885" s="11"/>
      <c r="G885" s="11"/>
      <c r="H885" s="11"/>
      <c r="J885" s="17">
        <f>D884+7</f>
        <v>43934</v>
      </c>
      <c r="Q885" s="15">
        <f>J885+1</f>
        <v>43935</v>
      </c>
      <c r="R885" s="15">
        <f>Q885+1</f>
        <v>43936</v>
      </c>
      <c r="S885" s="15">
        <f>R885+1</f>
        <v>43937</v>
      </c>
      <c r="T885" s="15">
        <f>S885+1</f>
        <v>43938</v>
      </c>
    </row>
    <row r="886" spans="1:20" x14ac:dyDescent="0.25">
      <c r="A886" s="4" t="str">
        <f t="shared" si="663"/>
        <v>Student Support Workers</v>
      </c>
      <c r="B886" s="9" t="s">
        <v>6</v>
      </c>
      <c r="C886" s="27"/>
      <c r="D886" s="12">
        <f>J885+7</f>
        <v>43941</v>
      </c>
      <c r="E886" s="13">
        <f>D886+1</f>
        <v>43942</v>
      </c>
      <c r="F886" s="13">
        <f t="shared" ref="F886:F887" si="695">E886+1</f>
        <v>43943</v>
      </c>
      <c r="G886" s="13">
        <f t="shared" ref="G886:G887" si="696">F886+1</f>
        <v>43944</v>
      </c>
      <c r="H886" s="13">
        <f t="shared" ref="H886" si="697">G886+1</f>
        <v>43945</v>
      </c>
      <c r="I886" s="27"/>
    </row>
    <row r="887" spans="1:20" x14ac:dyDescent="0.25">
      <c r="A887" s="4" t="str">
        <f t="shared" si="663"/>
        <v>Student Support Workers</v>
      </c>
      <c r="B887" s="9" t="s">
        <v>6</v>
      </c>
      <c r="C887" s="27"/>
      <c r="D887" s="13">
        <f>D886+7</f>
        <v>43948</v>
      </c>
      <c r="E887" s="13">
        <f t="shared" ref="E887" si="698">D887+1</f>
        <v>43949</v>
      </c>
      <c r="F887" s="13">
        <f t="shared" si="695"/>
        <v>43950</v>
      </c>
      <c r="G887" s="13">
        <f t="shared" si="696"/>
        <v>43951</v>
      </c>
      <c r="H887" s="20"/>
      <c r="I887" s="27"/>
    </row>
    <row r="888" spans="1:20" x14ac:dyDescent="0.25">
      <c r="A888" s="4" t="str">
        <f t="shared" si="663"/>
        <v>Student Support Workers</v>
      </c>
      <c r="B888" s="9" t="s">
        <v>7</v>
      </c>
      <c r="C888" s="27"/>
      <c r="D888" s="21"/>
      <c r="E888" s="21"/>
      <c r="F888" s="21"/>
      <c r="G888" s="21"/>
      <c r="H888" s="13">
        <f>G887+1</f>
        <v>43952</v>
      </c>
      <c r="I888" s="27"/>
    </row>
    <row r="889" spans="1:20" x14ac:dyDescent="0.25">
      <c r="A889" s="4" t="str">
        <f>A887</f>
        <v>Student Support Workers</v>
      </c>
      <c r="B889" s="9" t="s">
        <v>7</v>
      </c>
      <c r="C889" s="27"/>
      <c r="D889" s="13">
        <f>D887+7</f>
        <v>43955</v>
      </c>
      <c r="E889" s="13">
        <f t="shared" ref="E889:E890" si="699">D889+1</f>
        <v>43956</v>
      </c>
      <c r="F889" s="13">
        <f t="shared" ref="F889:F896" si="700">E889+1</f>
        <v>43957</v>
      </c>
      <c r="G889" s="13">
        <f t="shared" ref="G889:G896" si="701">F889+1</f>
        <v>43958</v>
      </c>
      <c r="H889" s="13">
        <f t="shared" ref="H889:H895" si="702">G889+1</f>
        <v>43959</v>
      </c>
      <c r="I889" s="27"/>
    </row>
    <row r="890" spans="1:20" x14ac:dyDescent="0.25">
      <c r="A890" s="4" t="str">
        <f t="shared" si="663"/>
        <v>Student Support Workers</v>
      </c>
      <c r="B890" s="9" t="s">
        <v>7</v>
      </c>
      <c r="C890" s="27"/>
      <c r="D890" s="13">
        <f t="shared" ref="D890:D896" si="703">D889+7</f>
        <v>43962</v>
      </c>
      <c r="E890" s="13">
        <f t="shared" si="699"/>
        <v>43963</v>
      </c>
      <c r="F890" s="13">
        <f t="shared" si="700"/>
        <v>43964</v>
      </c>
      <c r="G890" s="13">
        <f t="shared" si="701"/>
        <v>43965</v>
      </c>
      <c r="H890" s="13">
        <f t="shared" si="702"/>
        <v>43966</v>
      </c>
      <c r="I890" s="27"/>
    </row>
    <row r="891" spans="1:20" x14ac:dyDescent="0.25">
      <c r="A891" s="4" t="str">
        <f t="shared" si="663"/>
        <v>Student Support Workers</v>
      </c>
      <c r="B891" s="9" t="s">
        <v>7</v>
      </c>
      <c r="C891" s="27"/>
      <c r="D891" s="16"/>
      <c r="E891" s="13">
        <f>J891+1</f>
        <v>43970</v>
      </c>
      <c r="F891" s="13">
        <f t="shared" si="700"/>
        <v>43971</v>
      </c>
      <c r="G891" s="13">
        <f t="shared" si="701"/>
        <v>43972</v>
      </c>
      <c r="H891" s="13">
        <f t="shared" si="702"/>
        <v>43973</v>
      </c>
      <c r="I891" s="27"/>
      <c r="J891" s="17">
        <f>D890+7</f>
        <v>43969</v>
      </c>
    </row>
    <row r="892" spans="1:20" x14ac:dyDescent="0.25">
      <c r="A892" s="4" t="str">
        <f t="shared" si="663"/>
        <v>Student Support Workers</v>
      </c>
      <c r="B892" s="9" t="s">
        <v>7</v>
      </c>
      <c r="C892" s="27"/>
      <c r="D892" s="13">
        <f>J891+7</f>
        <v>43976</v>
      </c>
      <c r="E892" s="13">
        <f t="shared" ref="E892:E896" si="704">D892+1</f>
        <v>43977</v>
      </c>
      <c r="F892" s="13">
        <f t="shared" si="700"/>
        <v>43978</v>
      </c>
      <c r="G892" s="13">
        <f t="shared" si="701"/>
        <v>43979</v>
      </c>
      <c r="H892" s="13">
        <f t="shared" si="702"/>
        <v>43980</v>
      </c>
      <c r="I892" s="27"/>
    </row>
    <row r="893" spans="1:20" x14ac:dyDescent="0.25">
      <c r="A893" s="4" t="str">
        <f t="shared" si="663"/>
        <v>Student Support Workers</v>
      </c>
      <c r="B893" s="9" t="s">
        <v>8</v>
      </c>
      <c r="C893" s="27"/>
      <c r="D893" s="13">
        <f t="shared" si="703"/>
        <v>43983</v>
      </c>
      <c r="E893" s="13">
        <f t="shared" si="704"/>
        <v>43984</v>
      </c>
      <c r="F893" s="13">
        <f t="shared" si="700"/>
        <v>43985</v>
      </c>
      <c r="G893" s="13">
        <f t="shared" si="701"/>
        <v>43986</v>
      </c>
      <c r="H893" s="13">
        <f t="shared" si="702"/>
        <v>43987</v>
      </c>
      <c r="I893" s="27"/>
    </row>
    <row r="894" spans="1:20" x14ac:dyDescent="0.25">
      <c r="A894" s="4" t="str">
        <f t="shared" si="663"/>
        <v>Student Support Workers</v>
      </c>
      <c r="B894" s="9" t="s">
        <v>8</v>
      </c>
      <c r="C894" s="27"/>
      <c r="D894" s="13">
        <f t="shared" si="703"/>
        <v>43990</v>
      </c>
      <c r="E894" s="13">
        <f t="shared" si="704"/>
        <v>43991</v>
      </c>
      <c r="F894" s="13">
        <f t="shared" si="700"/>
        <v>43992</v>
      </c>
      <c r="G894" s="13">
        <f t="shared" si="701"/>
        <v>43993</v>
      </c>
      <c r="H894" s="13">
        <f t="shared" si="702"/>
        <v>43994</v>
      </c>
      <c r="I894" s="27"/>
    </row>
    <row r="895" spans="1:20" x14ac:dyDescent="0.25">
      <c r="A895" s="4" t="str">
        <f t="shared" si="663"/>
        <v>Student Support Workers</v>
      </c>
      <c r="B895" s="9" t="s">
        <v>8</v>
      </c>
      <c r="C895" s="27"/>
      <c r="D895" s="13">
        <f t="shared" si="703"/>
        <v>43997</v>
      </c>
      <c r="E895" s="13">
        <f t="shared" si="704"/>
        <v>43998</v>
      </c>
      <c r="F895" s="13">
        <f t="shared" si="700"/>
        <v>43999</v>
      </c>
      <c r="G895" s="13">
        <f t="shared" si="701"/>
        <v>44000</v>
      </c>
      <c r="H895" s="13">
        <f t="shared" si="702"/>
        <v>44001</v>
      </c>
      <c r="I895" s="27"/>
    </row>
    <row r="896" spans="1:20" x14ac:dyDescent="0.25">
      <c r="A896" s="4" t="str">
        <f t="shared" si="663"/>
        <v>Student Support Workers</v>
      </c>
      <c r="B896" s="9" t="s">
        <v>8</v>
      </c>
      <c r="C896" s="27"/>
      <c r="D896" s="13">
        <f t="shared" si="703"/>
        <v>44004</v>
      </c>
      <c r="E896" s="13">
        <f t="shared" si="704"/>
        <v>44005</v>
      </c>
      <c r="F896" s="13">
        <f t="shared" si="700"/>
        <v>44006</v>
      </c>
      <c r="G896" s="13">
        <f t="shared" si="701"/>
        <v>44007</v>
      </c>
      <c r="H896" s="12">
        <f>G896+1</f>
        <v>44008</v>
      </c>
      <c r="I896" s="27"/>
    </row>
    <row r="897" spans="1:20" x14ac:dyDescent="0.25">
      <c r="A897" s="4" t="str">
        <f t="shared" si="663"/>
        <v>Student Support Workers</v>
      </c>
      <c r="B897" s="9" t="s">
        <v>8</v>
      </c>
      <c r="C897" s="27"/>
      <c r="D897" s="11"/>
      <c r="E897" s="11"/>
      <c r="F897" s="20"/>
      <c r="G897" s="20"/>
      <c r="H897" s="20"/>
      <c r="I897" s="27"/>
      <c r="P897" s="15">
        <f>D896+7</f>
        <v>44011</v>
      </c>
      <c r="Q897" s="15">
        <f t="shared" ref="Q897" si="705">P897+1</f>
        <v>44012</v>
      </c>
    </row>
    <row r="898" spans="1:20" x14ac:dyDescent="0.25">
      <c r="A898" s="4" t="str">
        <f t="shared" si="663"/>
        <v>Student Support Workers</v>
      </c>
      <c r="B898" s="9" t="s">
        <v>9</v>
      </c>
      <c r="C898" s="27"/>
      <c r="D898" s="20"/>
      <c r="E898" s="20"/>
      <c r="F898" s="20"/>
      <c r="G898" s="11"/>
      <c r="H898" s="11"/>
      <c r="I898" s="27"/>
      <c r="L898" s="17">
        <f>Q897+1</f>
        <v>44013</v>
      </c>
      <c r="S898" s="15">
        <f>L898+1</f>
        <v>44014</v>
      </c>
      <c r="T898" s="15">
        <f>S898+1</f>
        <v>44015</v>
      </c>
    </row>
    <row r="899" spans="1:20" x14ac:dyDescent="0.25">
      <c r="A899" s="4" t="str">
        <f>A897</f>
        <v>Student Support Workers</v>
      </c>
      <c r="B899" s="9" t="s">
        <v>9</v>
      </c>
      <c r="C899" s="27"/>
      <c r="D899" s="11"/>
      <c r="E899" s="11"/>
      <c r="F899" s="11"/>
      <c r="G899" s="11"/>
      <c r="H899" s="11"/>
      <c r="I899" s="27"/>
      <c r="P899" s="15">
        <f>P897+7</f>
        <v>44018</v>
      </c>
      <c r="Q899" s="15">
        <f t="shared" ref="Q899:Q902" si="706">P899+1</f>
        <v>44019</v>
      </c>
      <c r="R899" s="15">
        <f t="shared" ref="R899:R902" si="707">Q899+1</f>
        <v>44020</v>
      </c>
      <c r="S899" s="15">
        <f t="shared" ref="S899:S902" si="708">R899+1</f>
        <v>44021</v>
      </c>
      <c r="T899" s="15">
        <f t="shared" ref="T899:T902" si="709">S899+1</f>
        <v>44022</v>
      </c>
    </row>
    <row r="900" spans="1:20" x14ac:dyDescent="0.25">
      <c r="A900" s="4" t="str">
        <f t="shared" si="663"/>
        <v>Student Support Workers</v>
      </c>
      <c r="B900" s="9" t="s">
        <v>9</v>
      </c>
      <c r="C900" s="27"/>
      <c r="D900" s="11"/>
      <c r="E900" s="11"/>
      <c r="F900" s="11"/>
      <c r="G900" s="11"/>
      <c r="H900" s="11"/>
      <c r="I900" s="27"/>
      <c r="P900" s="15">
        <f t="shared" ref="P900:P902" si="710">P899+7</f>
        <v>44025</v>
      </c>
      <c r="Q900" s="15">
        <f t="shared" si="706"/>
        <v>44026</v>
      </c>
      <c r="R900" s="15">
        <f t="shared" si="707"/>
        <v>44027</v>
      </c>
      <c r="S900" s="15">
        <f t="shared" si="708"/>
        <v>44028</v>
      </c>
      <c r="T900" s="15">
        <f t="shared" si="709"/>
        <v>44029</v>
      </c>
    </row>
    <row r="901" spans="1:20" x14ac:dyDescent="0.25">
      <c r="A901" s="4" t="str">
        <f t="shared" si="663"/>
        <v>Student Support Workers</v>
      </c>
      <c r="B901" s="9" t="s">
        <v>9</v>
      </c>
      <c r="C901" s="27"/>
      <c r="D901" s="11"/>
      <c r="E901" s="11"/>
      <c r="F901" s="11"/>
      <c r="G901" s="11"/>
      <c r="H901" s="11"/>
      <c r="I901" s="27"/>
      <c r="P901" s="15">
        <f t="shared" si="710"/>
        <v>44032</v>
      </c>
      <c r="Q901" s="15">
        <f t="shared" si="706"/>
        <v>44033</v>
      </c>
      <c r="R901" s="15">
        <f t="shared" si="707"/>
        <v>44034</v>
      </c>
      <c r="S901" s="15">
        <f t="shared" si="708"/>
        <v>44035</v>
      </c>
      <c r="T901" s="15">
        <f t="shared" si="709"/>
        <v>44036</v>
      </c>
    </row>
    <row r="902" spans="1:20" x14ac:dyDescent="0.25">
      <c r="A902" s="4" t="str">
        <f t="shared" si="663"/>
        <v>Student Support Workers</v>
      </c>
      <c r="B902" s="9" t="s">
        <v>9</v>
      </c>
      <c r="C902" s="27"/>
      <c r="D902" s="11"/>
      <c r="E902" s="11"/>
      <c r="F902" s="11"/>
      <c r="G902" s="11"/>
      <c r="H902" s="11"/>
      <c r="I902" s="27"/>
      <c r="P902" s="15">
        <f t="shared" si="710"/>
        <v>44039</v>
      </c>
      <c r="Q902" s="15">
        <f t="shared" si="706"/>
        <v>44040</v>
      </c>
      <c r="R902" s="15">
        <f t="shared" si="707"/>
        <v>44041</v>
      </c>
      <c r="S902" s="15">
        <f t="shared" si="708"/>
        <v>44042</v>
      </c>
      <c r="T902" s="15">
        <f t="shared" si="709"/>
        <v>44043</v>
      </c>
    </row>
    <row r="903" spans="1:20" s="22" customFormat="1" x14ac:dyDescent="0.25">
      <c r="A903" s="28"/>
      <c r="B903" s="28"/>
      <c r="C903" s="24"/>
      <c r="D903" s="24"/>
      <c r="E903" s="24"/>
      <c r="F903" s="24"/>
      <c r="G903" s="24"/>
      <c r="H903" s="24"/>
      <c r="I903" s="24"/>
      <c r="J903" s="24"/>
      <c r="K903" s="24"/>
      <c r="L903" s="24"/>
      <c r="M903" s="24"/>
      <c r="N903" s="24"/>
      <c r="O903" s="24"/>
      <c r="P903" s="24"/>
    </row>
  </sheetData>
  <sheetProtection sheet="1" objects="1" scenarios="1"/>
  <mergeCells count="3">
    <mergeCell ref="D1:H1"/>
    <mergeCell ref="J1:N1"/>
    <mergeCell ref="P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Summer Savings</vt:lpstr>
      <vt:lpstr>Calc</vt:lpstr>
      <vt:lpstr>Deductions</vt:lpstr>
      <vt:lpstr>Rates</vt:lpstr>
      <vt:lpstr>Schedules</vt:lpstr>
      <vt:lpstr>Calenders</vt:lpstr>
    </vt:vector>
  </TitlesOfParts>
  <Company>Lethbridge School District No. 51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Mclaren</dc:creator>
  <cp:lastModifiedBy>Mark DeBoer</cp:lastModifiedBy>
  <cp:lastPrinted>2019-06-22T04:16:58Z</cp:lastPrinted>
  <dcterms:created xsi:type="dcterms:W3CDTF">2018-03-20T20:36:44Z</dcterms:created>
  <dcterms:modified xsi:type="dcterms:W3CDTF">2019-06-24T16:18:21Z</dcterms:modified>
</cp:coreProperties>
</file>